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6a_EAEPED_COG" sheetId="1" r:id="rId1"/>
  </sheets>
  <definedNames/>
  <calcPr fullCalcOnLoad="1"/>
</workbook>
</file>

<file path=xl/sharedStrings.xml><?xml version="1.0" encoding="utf-8"?>
<sst xmlns="http://schemas.openxmlformats.org/spreadsheetml/2006/main" count="170" uniqueCount="99">
  <si>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</si>
  <si>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</si>
  <si>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</si>
  <si>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</si>
  <si>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</si>
  <si>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</si>
  <si>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</si>
  <si>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</si>
  <si>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</si>
  <si>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</si>
  <si>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</si>
  <si>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</si>
  <si>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</si>
  <si>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</si>
  <si>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</si>
  <si>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</si>
  <si>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</si>
  <si>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</si>
  <si>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</si>
  <si>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</si>
  <si>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</si>
  <si>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</si>
  <si>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</si>
  <si>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</si>
  <si>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</si>
  <si>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</si>
  <si>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</si>
  <si>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</si>
  <si>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</si>
  <si>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</si>
  <si>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</si>
  <si>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</si>
  <si>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</si>
  <si>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</si>
  <si>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</si>
  <si>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</si>
  <si>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</si>
  <si>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</si>
  <si>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</si>
  <si>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</si>
  <si>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</si>
  <si>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</si>
  <si>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</si>
  <si>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</si>
  <si>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</si>
  <si>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</si>
  <si>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</si>
  <si>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</si>
  <si>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</si>
  <si>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</si>
  <si>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</si>
  <si>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</si>
  <si>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</si>
  <si>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</si>
  <si>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</si>
  <si>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</si>
  <si>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</si>
  <si>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</si>
  <si>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</si>
  <si>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</si>
  <si>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</si>
  <si>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</si>
  <si>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</si>
  <si>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</si>
  <si>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</si>
  <si>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</si>
  <si>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</si>
  <si>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</si>
  <si>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</si>
  <si>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</si>
  <si>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</si>
  <si>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</si>
  <si>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</si>
  <si>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</si>
  <si>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</si>
  <si>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</si>
  <si>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</si>
  <si>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</si>
  <si>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</si>
  <si>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</si>
  <si>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</si>
  <si>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</si>
  <si>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</si>
  <si>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</si>
  <si>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</si>
  <si>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</si>
  <si>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g5) Inversiones en Fideicomisos, Mandatos y Otros Análogos Fideicomiso de Desastres Naturales (Informativo) </t>
  </si>
  <si>
    <t>MUNICIPIO DE ZACAPU MICHOACAN</t>
  </si>
  <si>
    <t>Clasificación por Objeto del Gasto (Capítulo y Concepto)</t>
  </si>
  <si>
    <t>DEL 01 DE ENERO DEL2018 AL 30 DE SEPTIEMBRE DEL 2018</t>
  </si>
  <si>
    <t>Bajo protesta de decir verdad declaramos que los Estados Financieros y sus notas, son razonablemente correctos y son responsabilidad del emisor.</t>
  </si>
  <si>
    <t>C. LUIS FELIPE LEON BALBANERA</t>
  </si>
  <si>
    <t>L.P. MARIA CRISTINA CARRANZA PIÑA</t>
  </si>
  <si>
    <t>L.C.P. IGNACIO RUIZ GOMEZ</t>
  </si>
  <si>
    <t>LIC. MARTIN ARREDONDO MENDEZ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</si>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</sst>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"/>
    <numFmt numFmtId="167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167" fontId="2" fillId="0" borderId="13" xfId="0" applyNumberFormat="1" applyFont="1" applyFill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2" fillId="0" borderId="14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vertical="center" wrapText="1" indent="3"/>
    </xf>
    <xf numFmtId="0" fontId="0" fillId="0" borderId="16" xfId="0" applyBorder="1" applyAlignment="1">
      <alignment horizontal="left" vertical="center" wrapText="1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15" xfId="0" applyFill="1" applyBorder="1" applyAlignment="1">
      <alignment horizontal="left" indent="3"/>
    </xf>
    <xf numFmtId="0" fontId="0" fillId="0" borderId="16" xfId="0" applyFill="1" applyBorder="1" applyAlignment="1">
      <alignment horizontal="left" indent="3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2" fillId="0" borderId="15" xfId="0" applyFont="1" applyBorder="1" applyAlignment="1">
      <alignment horizontal="left" indent="2"/>
    </xf>
    <xf numFmtId="0" fontId="2" fillId="0" borderId="16" xfId="0" applyFont="1" applyBorder="1" applyAlignment="1">
      <alignment horizontal="left" indent="2"/>
    </xf>
    <xf numFmtId="0" fontId="0" fillId="0" borderId="17" xfId="0" applyBorder="1" applyAlignment="1">
      <alignment horizontal="left" indent="3"/>
    </xf>
    <xf numFmtId="0" fontId="0" fillId="0" borderId="18" xfId="0" applyBorder="1" applyAlignment="1">
      <alignment horizontal="left" indent="3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5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19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152400</xdr:rowOff>
    </xdr:from>
    <xdr:to>
      <xdr:col>1</xdr:col>
      <xdr:colOff>1619250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5240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7"/>
  <sheetViews>
    <sheetView tabSelected="1" zoomScalePageLayoutView="0" workbookViewId="0" topLeftCell="A165">
      <selection activeCell="B2" sqref="B2:I177"/>
    </sheetView>
  </sheetViews>
  <sheetFormatPr defaultColWidth="11.421875" defaultRowHeight="15"/>
  <cols>
    <col min="1" max="1" width="5.421875" style="0" customWidth="1"/>
    <col min="2" max="2" width="66.140625" style="0" customWidth="1"/>
    <col min="3" max="3" width="18.421875" style="0" customWidth="1"/>
    <col min="4" max="4" width="17.8515625" style="0" customWidth="1"/>
    <col min="5" max="5" width="16.7109375" style="0" customWidth="1"/>
    <col min="6" max="6" width="18.421875" style="0" customWidth="1"/>
    <col min="7" max="7" width="14.28125" style="0" customWidth="1"/>
    <col min="8" max="8" width="13.7109375" style="0" customWidth="1"/>
    <col min="9" max="9" width="14.00390625" style="0" customWidth="1"/>
  </cols>
  <sheetData>
    <row r="1" ht="15.75" thickBot="1"/>
    <row r="2" spans="2:9" ht="15">
      <c r="B2" s="41" t="s">
        <v>87</v>
      </c>
      <c r="C2" s="42"/>
      <c r="D2" s="42"/>
      <c r="E2" s="42"/>
      <c r="F2" s="42"/>
      <c r="G2" s="42"/>
      <c r="H2" s="42"/>
      <c r="I2" s="43"/>
    </row>
    <row r="3" spans="2:9" ht="15">
      <c r="B3" s="44" t="s">
        <v>0</v>
      </c>
      <c r="C3" s="45"/>
      <c r="D3" s="45"/>
      <c r="E3" s="45"/>
      <c r="F3" s="45"/>
      <c r="G3" s="45"/>
      <c r="H3" s="45"/>
      <c r="I3" s="46"/>
    </row>
    <row r="4" spans="2:9" ht="15">
      <c r="B4" s="44" t="s">
        <v>88</v>
      </c>
      <c r="C4" s="45"/>
      <c r="D4" s="45"/>
      <c r="E4" s="45"/>
      <c r="F4" s="45"/>
      <c r="G4" s="45"/>
      <c r="H4" s="45"/>
      <c r="I4" s="46"/>
    </row>
    <row r="5" spans="2:9" ht="15">
      <c r="B5" s="44" t="s">
        <v>89</v>
      </c>
      <c r="C5" s="45"/>
      <c r="D5" s="45"/>
      <c r="E5" s="45"/>
      <c r="F5" s="45"/>
      <c r="G5" s="45"/>
      <c r="H5" s="45"/>
      <c r="I5" s="46"/>
    </row>
    <row r="6" spans="2:9" ht="18.75" customHeight="1" thickBot="1">
      <c r="B6" s="47" t="s">
        <v>1</v>
      </c>
      <c r="C6" s="48"/>
      <c r="D6" s="48"/>
      <c r="E6" s="48"/>
      <c r="F6" s="48"/>
      <c r="G6" s="48"/>
      <c r="H6" s="48"/>
      <c r="I6" s="49"/>
    </row>
    <row r="7" spans="2:9" ht="15">
      <c r="B7" s="50" t="s">
        <v>2</v>
      </c>
      <c r="C7" s="51"/>
      <c r="D7" s="50" t="s">
        <v>3</v>
      </c>
      <c r="E7" s="56"/>
      <c r="F7" s="56"/>
      <c r="G7" s="56"/>
      <c r="H7" s="51"/>
      <c r="I7" s="51" t="s">
        <v>4</v>
      </c>
    </row>
    <row r="8" spans="2:9" ht="15.75" thickBot="1">
      <c r="B8" s="52"/>
      <c r="C8" s="53"/>
      <c r="D8" s="54"/>
      <c r="E8" s="57"/>
      <c r="F8" s="57"/>
      <c r="G8" s="57"/>
      <c r="H8" s="55"/>
      <c r="I8" s="53"/>
    </row>
    <row r="9" spans="2:9" ht="36" customHeight="1" thickBot="1">
      <c r="B9" s="54"/>
      <c r="C9" s="55"/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55"/>
    </row>
    <row r="10" spans="2:9" ht="15">
      <c r="B10" s="39" t="s">
        <v>10</v>
      </c>
      <c r="C10" s="40"/>
      <c r="D10" s="6">
        <f>D11+D19+D29+D39+D49+D59+D63+D72+D76</f>
        <v>126491914.71999998</v>
      </c>
      <c r="E10" s="6">
        <f>E11+E19+E29+E39+E49+E59+E63+E72+E76</f>
        <v>-4686983.779999999</v>
      </c>
      <c r="F10" s="7">
        <f>D10+E10</f>
        <v>121804930.93999998</v>
      </c>
      <c r="G10" s="6">
        <f>G11+G19+G29+G39+G49+G59+G63+G72+G76</f>
        <v>107114777.42999999</v>
      </c>
      <c r="H10" s="6">
        <f>H11+H19+H29+H39+H49+H59+H63+H72+H76</f>
        <v>97909645.73999998</v>
      </c>
      <c r="I10" s="7">
        <f>F10-G10</f>
        <v>14690153.50999999</v>
      </c>
    </row>
    <row r="11" spans="2:9" s="1" customFormat="1" ht="15">
      <c r="B11" s="31" t="s">
        <v>11</v>
      </c>
      <c r="C11" s="32"/>
      <c r="D11" s="7">
        <f>SUM(D12:D18)</f>
        <v>68857370.07</v>
      </c>
      <c r="E11" s="7">
        <f>SUM(E12:E18)</f>
        <v>3572785.2700000005</v>
      </c>
      <c r="F11" s="7">
        <f>D11+E11</f>
        <v>72430155.33999999</v>
      </c>
      <c r="G11" s="7">
        <f>SUM(G12:G18)</f>
        <v>47274890.7</v>
      </c>
      <c r="H11" s="7">
        <f>SUM(H12:H18)</f>
        <v>44566463.6</v>
      </c>
      <c r="I11" s="7">
        <f>F11-G11</f>
        <v>25155264.639999986</v>
      </c>
    </row>
    <row r="12" spans="2:9" ht="15">
      <c r="B12" s="25" t="s">
        <v>12</v>
      </c>
      <c r="C12" s="26"/>
      <c r="D12" s="8">
        <v>45218103.38</v>
      </c>
      <c r="E12" s="8">
        <v>1231602.85</v>
      </c>
      <c r="F12" s="7">
        <f aca="true" t="shared" si="0" ref="F12:F75">D12+E12</f>
        <v>46449706.230000004</v>
      </c>
      <c r="G12" s="8">
        <v>31295156.18</v>
      </c>
      <c r="H12" s="8">
        <v>31280112.88</v>
      </c>
      <c r="I12" s="7">
        <f aca="true" t="shared" si="1" ref="I12:I75">F12-G12</f>
        <v>15154550.050000004</v>
      </c>
    </row>
    <row r="13" spans="2:9" ht="15">
      <c r="B13" s="25" t="s">
        <v>13</v>
      </c>
      <c r="C13" s="26"/>
      <c r="D13" s="8">
        <v>5109934.8</v>
      </c>
      <c r="E13" s="8">
        <v>379619.05</v>
      </c>
      <c r="F13" s="7">
        <f t="shared" si="0"/>
        <v>5489553.85</v>
      </c>
      <c r="G13" s="8">
        <v>6361799.49</v>
      </c>
      <c r="H13" s="8">
        <v>3668415.69</v>
      </c>
      <c r="I13" s="7">
        <f t="shared" si="1"/>
        <v>-872245.6400000006</v>
      </c>
    </row>
    <row r="14" spans="2:9" ht="15">
      <c r="B14" s="25" t="s">
        <v>14</v>
      </c>
      <c r="C14" s="26"/>
      <c r="D14" s="8">
        <v>17906772.98</v>
      </c>
      <c r="E14" s="8">
        <v>1261603.21</v>
      </c>
      <c r="F14" s="7">
        <f t="shared" si="0"/>
        <v>19168376.19</v>
      </c>
      <c r="G14" s="8">
        <v>8443159.32</v>
      </c>
      <c r="H14" s="8">
        <v>8443159.32</v>
      </c>
      <c r="I14" s="7">
        <f t="shared" si="1"/>
        <v>10725216.870000001</v>
      </c>
    </row>
    <row r="15" spans="2:9" ht="15">
      <c r="B15" s="25" t="s">
        <v>15</v>
      </c>
      <c r="C15" s="26"/>
      <c r="D15" s="8">
        <v>0</v>
      </c>
      <c r="E15" s="8">
        <v>51056.22</v>
      </c>
      <c r="F15" s="7">
        <f t="shared" si="0"/>
        <v>51056.22</v>
      </c>
      <c r="G15" s="8">
        <v>103800.27</v>
      </c>
      <c r="H15" s="8">
        <v>103800.27</v>
      </c>
      <c r="I15" s="7">
        <f t="shared" si="1"/>
        <v>-52744.05</v>
      </c>
    </row>
    <row r="16" spans="2:9" ht="15">
      <c r="B16" s="25" t="s">
        <v>16</v>
      </c>
      <c r="C16" s="26"/>
      <c r="D16" s="8">
        <v>622558.91</v>
      </c>
      <c r="E16" s="8">
        <v>648903.94</v>
      </c>
      <c r="F16" s="7">
        <f t="shared" si="0"/>
        <v>1271462.85</v>
      </c>
      <c r="G16" s="8">
        <v>1070975.44</v>
      </c>
      <c r="H16" s="8">
        <v>1070975.44</v>
      </c>
      <c r="I16" s="7">
        <f t="shared" si="1"/>
        <v>200487.41000000015</v>
      </c>
    </row>
    <row r="17" spans="2:9" ht="15">
      <c r="B17" s="25" t="s">
        <v>17</v>
      </c>
      <c r="C17" s="26"/>
      <c r="D17" s="8">
        <v>0</v>
      </c>
      <c r="E17" s="8">
        <v>0</v>
      </c>
      <c r="F17" s="7">
        <f t="shared" si="0"/>
        <v>0</v>
      </c>
      <c r="G17" s="8">
        <v>0</v>
      </c>
      <c r="H17" s="8">
        <v>0</v>
      </c>
      <c r="I17" s="7">
        <f t="shared" si="1"/>
        <v>0</v>
      </c>
    </row>
    <row r="18" spans="2:9" ht="15">
      <c r="B18" s="25" t="s">
        <v>18</v>
      </c>
      <c r="C18" s="26"/>
      <c r="D18" s="8">
        <v>0</v>
      </c>
      <c r="E18" s="8">
        <v>0</v>
      </c>
      <c r="F18" s="7">
        <f t="shared" si="0"/>
        <v>0</v>
      </c>
      <c r="G18" s="8">
        <v>0</v>
      </c>
      <c r="H18" s="8">
        <v>0</v>
      </c>
      <c r="I18" s="7">
        <f t="shared" si="1"/>
        <v>0</v>
      </c>
    </row>
    <row r="19" spans="2:9" s="2" customFormat="1" ht="15">
      <c r="B19" s="37" t="s">
        <v>19</v>
      </c>
      <c r="C19" s="38"/>
      <c r="D19" s="9">
        <f>SUM(D20:D28)</f>
        <v>8993070</v>
      </c>
      <c r="E19" s="9">
        <f>SUM(E20:E28)</f>
        <v>1790984.6900000004</v>
      </c>
      <c r="F19" s="9">
        <f t="shared" si="0"/>
        <v>10784054.690000001</v>
      </c>
      <c r="G19" s="9">
        <f>SUM(G20:G28)</f>
        <v>16134510.669999998</v>
      </c>
      <c r="H19" s="9">
        <f>SUM(H20:H28)</f>
        <v>16134510.669999998</v>
      </c>
      <c r="I19" s="9">
        <f t="shared" si="1"/>
        <v>-5350455.979999997</v>
      </c>
    </row>
    <row r="20" spans="2:9" ht="15">
      <c r="B20" s="25" t="s">
        <v>20</v>
      </c>
      <c r="C20" s="26"/>
      <c r="D20" s="8">
        <v>660600</v>
      </c>
      <c r="E20" s="8">
        <v>1549164.61</v>
      </c>
      <c r="F20" s="7">
        <f t="shared" si="0"/>
        <v>2209764.6100000003</v>
      </c>
      <c r="G20" s="8">
        <v>3118176.14</v>
      </c>
      <c r="H20" s="8">
        <v>3118176.14</v>
      </c>
      <c r="I20" s="7">
        <f t="shared" si="1"/>
        <v>-908411.5299999998</v>
      </c>
    </row>
    <row r="21" spans="2:9" ht="15">
      <c r="B21" s="25" t="s">
        <v>21</v>
      </c>
      <c r="C21" s="26"/>
      <c r="D21" s="8">
        <v>191280</v>
      </c>
      <c r="E21" s="8">
        <v>552680.05</v>
      </c>
      <c r="F21" s="7">
        <f t="shared" si="0"/>
        <v>743960.05</v>
      </c>
      <c r="G21" s="8">
        <v>713326.08</v>
      </c>
      <c r="H21" s="8">
        <v>713326.08</v>
      </c>
      <c r="I21" s="7">
        <f t="shared" si="1"/>
        <v>30633.97000000009</v>
      </c>
    </row>
    <row r="22" spans="2:9" ht="15">
      <c r="B22" s="25" t="s">
        <v>22</v>
      </c>
      <c r="C22" s="26"/>
      <c r="D22" s="8">
        <v>0</v>
      </c>
      <c r="E22" s="8">
        <v>5000</v>
      </c>
      <c r="F22" s="7">
        <f t="shared" si="0"/>
        <v>5000</v>
      </c>
      <c r="G22" s="8">
        <v>5000</v>
      </c>
      <c r="H22" s="8">
        <v>5000</v>
      </c>
      <c r="I22" s="7">
        <f t="shared" si="1"/>
        <v>0</v>
      </c>
    </row>
    <row r="23" spans="2:9" ht="15">
      <c r="B23" s="25" t="s">
        <v>23</v>
      </c>
      <c r="C23" s="26"/>
      <c r="D23" s="8">
        <v>1083840</v>
      </c>
      <c r="E23" s="8">
        <v>-164208</v>
      </c>
      <c r="F23" s="7">
        <f t="shared" si="0"/>
        <v>919632</v>
      </c>
      <c r="G23" s="8">
        <v>4785682.61</v>
      </c>
      <c r="H23" s="8">
        <v>4785682.61</v>
      </c>
      <c r="I23" s="7">
        <f t="shared" si="1"/>
        <v>-3866050.6100000003</v>
      </c>
    </row>
    <row r="24" spans="2:9" ht="15">
      <c r="B24" s="25" t="s">
        <v>24</v>
      </c>
      <c r="C24" s="26"/>
      <c r="D24" s="8">
        <v>1794600</v>
      </c>
      <c r="E24" s="8">
        <v>77292</v>
      </c>
      <c r="F24" s="7">
        <f t="shared" si="0"/>
        <v>1871892</v>
      </c>
      <c r="G24" s="8">
        <v>1313245.36</v>
      </c>
      <c r="H24" s="8">
        <v>1313245.36</v>
      </c>
      <c r="I24" s="7">
        <f t="shared" si="1"/>
        <v>558646.6399999999</v>
      </c>
    </row>
    <row r="25" spans="2:9" ht="15">
      <c r="B25" s="25" t="s">
        <v>25</v>
      </c>
      <c r="C25" s="26"/>
      <c r="D25" s="8">
        <v>3924600</v>
      </c>
      <c r="E25" s="8">
        <v>-669189.57</v>
      </c>
      <c r="F25" s="7">
        <f t="shared" si="0"/>
        <v>3255410.43</v>
      </c>
      <c r="G25" s="8">
        <v>4380504.69</v>
      </c>
      <c r="H25" s="8">
        <v>4380504.69</v>
      </c>
      <c r="I25" s="7">
        <f t="shared" si="1"/>
        <v>-1125094.2600000002</v>
      </c>
    </row>
    <row r="26" spans="2:9" ht="15">
      <c r="B26" s="25" t="s">
        <v>26</v>
      </c>
      <c r="C26" s="26"/>
      <c r="D26" s="8">
        <v>672750</v>
      </c>
      <c r="E26" s="8">
        <v>218831</v>
      </c>
      <c r="F26" s="7">
        <f t="shared" si="0"/>
        <v>891581</v>
      </c>
      <c r="G26" s="8">
        <v>684180.16</v>
      </c>
      <c r="H26" s="8">
        <v>684180.16</v>
      </c>
      <c r="I26" s="7">
        <f t="shared" si="1"/>
        <v>207400.83999999997</v>
      </c>
    </row>
    <row r="27" spans="2:9" ht="15">
      <c r="B27" s="25" t="s">
        <v>27</v>
      </c>
      <c r="C27" s="26"/>
      <c r="D27" s="8">
        <v>0</v>
      </c>
      <c r="E27" s="8">
        <v>0</v>
      </c>
      <c r="F27" s="7">
        <f t="shared" si="0"/>
        <v>0</v>
      </c>
      <c r="G27" s="8">
        <v>0</v>
      </c>
      <c r="H27" s="8">
        <v>0</v>
      </c>
      <c r="I27" s="7">
        <f t="shared" si="1"/>
        <v>0</v>
      </c>
    </row>
    <row r="28" spans="2:9" ht="15">
      <c r="B28" s="25" t="s">
        <v>28</v>
      </c>
      <c r="C28" s="26"/>
      <c r="D28" s="8">
        <v>665400</v>
      </c>
      <c r="E28" s="8">
        <v>221414.6</v>
      </c>
      <c r="F28" s="7">
        <f t="shared" si="0"/>
        <v>886814.6</v>
      </c>
      <c r="G28" s="8">
        <v>1134395.63</v>
      </c>
      <c r="H28" s="8">
        <v>1134395.63</v>
      </c>
      <c r="I28" s="7">
        <f t="shared" si="1"/>
        <v>-247581.0299999999</v>
      </c>
    </row>
    <row r="29" spans="2:9" s="2" customFormat="1" ht="15">
      <c r="B29" s="37" t="s">
        <v>29</v>
      </c>
      <c r="C29" s="38"/>
      <c r="D29" s="9">
        <f>SUM(D30:D38)</f>
        <v>16909742.14</v>
      </c>
      <c r="E29" s="9">
        <f>SUM(E30:E38)</f>
        <v>-1829499.76</v>
      </c>
      <c r="F29" s="9">
        <f t="shared" si="0"/>
        <v>15080242.38</v>
      </c>
      <c r="G29" s="9">
        <f>SUM(G30:G38)</f>
        <v>27925817.18</v>
      </c>
      <c r="H29" s="9">
        <f>SUM(H30:H38)</f>
        <v>21429112.59</v>
      </c>
      <c r="I29" s="9">
        <f t="shared" si="1"/>
        <v>-12845574.799999999</v>
      </c>
    </row>
    <row r="30" spans="2:9" ht="15">
      <c r="B30" s="25" t="s">
        <v>30</v>
      </c>
      <c r="C30" s="26"/>
      <c r="D30" s="8">
        <v>824731</v>
      </c>
      <c r="E30" s="8">
        <v>28226</v>
      </c>
      <c r="F30" s="7">
        <f t="shared" si="0"/>
        <v>852957</v>
      </c>
      <c r="G30" s="8">
        <v>1397650.32</v>
      </c>
      <c r="H30" s="8">
        <v>1397650.32</v>
      </c>
      <c r="I30" s="7">
        <f t="shared" si="1"/>
        <v>-544693.3200000001</v>
      </c>
    </row>
    <row r="31" spans="2:9" ht="15">
      <c r="B31" s="25" t="s">
        <v>31</v>
      </c>
      <c r="C31" s="26"/>
      <c r="D31" s="8">
        <v>1753040</v>
      </c>
      <c r="E31" s="8">
        <v>-190950</v>
      </c>
      <c r="F31" s="7">
        <f t="shared" si="0"/>
        <v>1562090</v>
      </c>
      <c r="G31" s="8">
        <v>6023434.69</v>
      </c>
      <c r="H31" s="8">
        <v>6023434.69</v>
      </c>
      <c r="I31" s="7">
        <f t="shared" si="1"/>
        <v>-4461344.69</v>
      </c>
    </row>
    <row r="32" spans="2:9" ht="15">
      <c r="B32" s="25" t="s">
        <v>32</v>
      </c>
      <c r="C32" s="26"/>
      <c r="D32" s="8">
        <v>1378940</v>
      </c>
      <c r="E32" s="8">
        <v>-79376</v>
      </c>
      <c r="F32" s="7">
        <f t="shared" si="0"/>
        <v>1299564</v>
      </c>
      <c r="G32" s="8">
        <v>1363320.4</v>
      </c>
      <c r="H32" s="8">
        <v>1363320.4</v>
      </c>
      <c r="I32" s="7">
        <f t="shared" si="1"/>
        <v>-63756.39999999991</v>
      </c>
    </row>
    <row r="33" spans="2:9" ht="15">
      <c r="B33" s="25" t="s">
        <v>33</v>
      </c>
      <c r="C33" s="26"/>
      <c r="D33" s="8">
        <v>162481.14</v>
      </c>
      <c r="E33" s="8">
        <v>-16272.8</v>
      </c>
      <c r="F33" s="7">
        <f t="shared" si="0"/>
        <v>146208.34000000003</v>
      </c>
      <c r="G33" s="8">
        <v>124573.72</v>
      </c>
      <c r="H33" s="8">
        <v>124573.72</v>
      </c>
      <c r="I33" s="7">
        <f t="shared" si="1"/>
        <v>21634.620000000024</v>
      </c>
    </row>
    <row r="34" spans="2:9" ht="15">
      <c r="B34" s="25" t="s">
        <v>34</v>
      </c>
      <c r="C34" s="26"/>
      <c r="D34" s="8">
        <v>1638900</v>
      </c>
      <c r="E34" s="8">
        <v>632668.62</v>
      </c>
      <c r="F34" s="7">
        <f t="shared" si="0"/>
        <v>2271568.62</v>
      </c>
      <c r="G34" s="8">
        <v>6056469.46</v>
      </c>
      <c r="H34" s="8">
        <v>6056469.46</v>
      </c>
      <c r="I34" s="7">
        <f t="shared" si="1"/>
        <v>-3784900.84</v>
      </c>
    </row>
    <row r="35" spans="2:9" ht="15">
      <c r="B35" s="25" t="s">
        <v>35</v>
      </c>
      <c r="C35" s="26"/>
      <c r="D35" s="8">
        <v>1152000</v>
      </c>
      <c r="E35" s="8">
        <v>5100</v>
      </c>
      <c r="F35" s="7">
        <f t="shared" si="0"/>
        <v>1157100</v>
      </c>
      <c r="G35" s="8">
        <v>1038351.24</v>
      </c>
      <c r="H35" s="8">
        <v>1038351.24</v>
      </c>
      <c r="I35" s="7">
        <f t="shared" si="1"/>
        <v>118748.76000000001</v>
      </c>
    </row>
    <row r="36" spans="2:9" ht="15">
      <c r="B36" s="25" t="s">
        <v>36</v>
      </c>
      <c r="C36" s="26"/>
      <c r="D36" s="8">
        <v>499200</v>
      </c>
      <c r="E36" s="8">
        <v>-29550</v>
      </c>
      <c r="F36" s="7">
        <f t="shared" si="0"/>
        <v>469650</v>
      </c>
      <c r="G36" s="8">
        <v>307223.92</v>
      </c>
      <c r="H36" s="8">
        <v>307223.92</v>
      </c>
      <c r="I36" s="7">
        <f t="shared" si="1"/>
        <v>162426.08000000002</v>
      </c>
    </row>
    <row r="37" spans="2:9" ht="15">
      <c r="B37" s="25" t="s">
        <v>37</v>
      </c>
      <c r="C37" s="26"/>
      <c r="D37" s="8">
        <v>6444450</v>
      </c>
      <c r="E37" s="8">
        <v>-2050251.58</v>
      </c>
      <c r="F37" s="7">
        <f t="shared" si="0"/>
        <v>4394198.42</v>
      </c>
      <c r="G37" s="8">
        <v>4810901.71</v>
      </c>
      <c r="H37" s="8">
        <v>4810901.71</v>
      </c>
      <c r="I37" s="7">
        <f t="shared" si="1"/>
        <v>-416703.29000000004</v>
      </c>
    </row>
    <row r="38" spans="2:9" s="3" customFormat="1" ht="15">
      <c r="B38" s="27" t="s">
        <v>38</v>
      </c>
      <c r="C38" s="28"/>
      <c r="D38" s="10">
        <v>3056000</v>
      </c>
      <c r="E38" s="10">
        <v>-129094</v>
      </c>
      <c r="F38" s="9">
        <f t="shared" si="0"/>
        <v>2926906</v>
      </c>
      <c r="G38" s="10">
        <v>6803891.72</v>
      </c>
      <c r="H38" s="10">
        <v>307187.13</v>
      </c>
      <c r="I38" s="9">
        <f t="shared" si="1"/>
        <v>-3876985.7199999997</v>
      </c>
    </row>
    <row r="39" spans="2:9" s="1" customFormat="1" ht="15">
      <c r="B39" s="31" t="s">
        <v>39</v>
      </c>
      <c r="C39" s="32"/>
      <c r="D39" s="7">
        <f>SUM(D40:D48)</f>
        <v>15504798.719999999</v>
      </c>
      <c r="E39" s="7">
        <f>SUM(E40:E48)</f>
        <v>-4933040</v>
      </c>
      <c r="F39" s="7">
        <f t="shared" si="0"/>
        <v>10571758.719999999</v>
      </c>
      <c r="G39" s="7">
        <f>SUM(G40:G48)</f>
        <v>6919860.029999999</v>
      </c>
      <c r="H39" s="7">
        <f>SUM(H40:H48)</f>
        <v>6919860.029999999</v>
      </c>
      <c r="I39" s="7">
        <f t="shared" si="1"/>
        <v>3651898.6899999995</v>
      </c>
    </row>
    <row r="40" spans="2:9" ht="15">
      <c r="B40" s="25" t="s">
        <v>40</v>
      </c>
      <c r="C40" s="26"/>
      <c r="D40" s="8">
        <v>0</v>
      </c>
      <c r="E40" s="8">
        <v>0</v>
      </c>
      <c r="F40" s="7">
        <f t="shared" si="0"/>
        <v>0</v>
      </c>
      <c r="G40" s="8">
        <v>0</v>
      </c>
      <c r="H40" s="8">
        <v>0</v>
      </c>
      <c r="I40" s="7">
        <f t="shared" si="1"/>
        <v>0</v>
      </c>
    </row>
    <row r="41" spans="2:9" ht="15">
      <c r="B41" s="25" t="s">
        <v>41</v>
      </c>
      <c r="C41" s="26"/>
      <c r="D41" s="8">
        <v>0</v>
      </c>
      <c r="E41" s="8">
        <v>0</v>
      </c>
      <c r="F41" s="7">
        <f t="shared" si="0"/>
        <v>0</v>
      </c>
      <c r="G41" s="8">
        <v>0</v>
      </c>
      <c r="H41" s="8">
        <v>0</v>
      </c>
      <c r="I41" s="7">
        <f t="shared" si="1"/>
        <v>0</v>
      </c>
    </row>
    <row r="42" spans="2:9" ht="15">
      <c r="B42" s="25" t="s">
        <v>42</v>
      </c>
      <c r="C42" s="26"/>
      <c r="D42" s="8">
        <v>1976000</v>
      </c>
      <c r="E42" s="8">
        <v>-195000</v>
      </c>
      <c r="F42" s="7">
        <f t="shared" si="0"/>
        <v>1781000</v>
      </c>
      <c r="G42" s="8">
        <v>421733.64</v>
      </c>
      <c r="H42" s="8">
        <v>421733.64</v>
      </c>
      <c r="I42" s="7">
        <f t="shared" si="1"/>
        <v>1359266.3599999999</v>
      </c>
    </row>
    <row r="43" spans="2:9" ht="15">
      <c r="B43" s="25" t="s">
        <v>43</v>
      </c>
      <c r="C43" s="26"/>
      <c r="D43" s="8">
        <v>6815635.56</v>
      </c>
      <c r="E43" s="8">
        <v>-1424020</v>
      </c>
      <c r="F43" s="7">
        <f t="shared" si="0"/>
        <v>5391615.56</v>
      </c>
      <c r="G43" s="8">
        <v>5132860.22</v>
      </c>
      <c r="H43" s="8">
        <v>5132860.22</v>
      </c>
      <c r="I43" s="7">
        <f t="shared" si="1"/>
        <v>258755.33999999985</v>
      </c>
    </row>
    <row r="44" spans="2:9" ht="15">
      <c r="B44" s="25" t="s">
        <v>44</v>
      </c>
      <c r="C44" s="26"/>
      <c r="D44" s="8">
        <v>6713163.16</v>
      </c>
      <c r="E44" s="8">
        <v>-3314020</v>
      </c>
      <c r="F44" s="7">
        <f t="shared" si="0"/>
        <v>3399143.16</v>
      </c>
      <c r="G44" s="8">
        <v>1365266.17</v>
      </c>
      <c r="H44" s="8">
        <v>1365266.17</v>
      </c>
      <c r="I44" s="7">
        <f t="shared" si="1"/>
        <v>2033876.9900000002</v>
      </c>
    </row>
    <row r="45" spans="2:9" ht="15">
      <c r="B45" s="25" t="s">
        <v>45</v>
      </c>
      <c r="C45" s="26"/>
      <c r="D45" s="8">
        <v>0</v>
      </c>
      <c r="E45" s="8">
        <v>0</v>
      </c>
      <c r="F45" s="7">
        <f t="shared" si="0"/>
        <v>0</v>
      </c>
      <c r="G45" s="8">
        <v>0</v>
      </c>
      <c r="H45" s="8">
        <v>0</v>
      </c>
      <c r="I45" s="7">
        <f t="shared" si="1"/>
        <v>0</v>
      </c>
    </row>
    <row r="46" spans="2:9" ht="15">
      <c r="B46" s="25" t="s">
        <v>46</v>
      </c>
      <c r="C46" s="26"/>
      <c r="D46" s="8">
        <v>0</v>
      </c>
      <c r="E46" s="8">
        <v>0</v>
      </c>
      <c r="F46" s="7">
        <f t="shared" si="0"/>
        <v>0</v>
      </c>
      <c r="G46" s="8">
        <v>0</v>
      </c>
      <c r="H46" s="8">
        <v>0</v>
      </c>
      <c r="I46" s="7">
        <f t="shared" si="1"/>
        <v>0</v>
      </c>
    </row>
    <row r="47" spans="2:9" ht="15">
      <c r="B47" s="25" t="s">
        <v>47</v>
      </c>
      <c r="C47" s="26"/>
      <c r="D47" s="8">
        <v>0</v>
      </c>
      <c r="E47" s="8">
        <v>0</v>
      </c>
      <c r="F47" s="7">
        <f t="shared" si="0"/>
        <v>0</v>
      </c>
      <c r="G47" s="8">
        <v>0</v>
      </c>
      <c r="H47" s="8">
        <v>0</v>
      </c>
      <c r="I47" s="7">
        <f t="shared" si="1"/>
        <v>0</v>
      </c>
    </row>
    <row r="48" spans="2:9" s="3" customFormat="1" ht="15">
      <c r="B48" s="27" t="s">
        <v>48</v>
      </c>
      <c r="C48" s="28"/>
      <c r="D48" s="10">
        <v>0</v>
      </c>
      <c r="E48" s="10">
        <v>0</v>
      </c>
      <c r="F48" s="9">
        <f t="shared" si="0"/>
        <v>0</v>
      </c>
      <c r="G48" s="10">
        <v>0</v>
      </c>
      <c r="H48" s="10">
        <v>0</v>
      </c>
      <c r="I48" s="9">
        <f t="shared" si="1"/>
        <v>0</v>
      </c>
    </row>
    <row r="49" spans="2:9" s="1" customFormat="1" ht="15">
      <c r="B49" s="31" t="s">
        <v>49</v>
      </c>
      <c r="C49" s="32"/>
      <c r="D49" s="7">
        <f>SUM(D50:D58)</f>
        <v>13596298.719999999</v>
      </c>
      <c r="E49" s="7">
        <f>SUM(E50:E58)</f>
        <v>-4751140</v>
      </c>
      <c r="F49" s="7">
        <f t="shared" si="0"/>
        <v>8845158.719999999</v>
      </c>
      <c r="G49" s="7">
        <f>SUM(G50:G58)</f>
        <v>6551972.739999999</v>
      </c>
      <c r="H49" s="7">
        <f>SUM(H50:H58)</f>
        <v>6551972.739999999</v>
      </c>
      <c r="I49" s="7">
        <f t="shared" si="1"/>
        <v>2293185.9799999995</v>
      </c>
    </row>
    <row r="50" spans="2:9" ht="15">
      <c r="B50" s="25" t="s">
        <v>50</v>
      </c>
      <c r="C50" s="26"/>
      <c r="D50" s="8">
        <v>67500</v>
      </c>
      <c r="E50" s="8">
        <v>-51100</v>
      </c>
      <c r="F50" s="7">
        <f t="shared" si="0"/>
        <v>16400</v>
      </c>
      <c r="G50" s="8">
        <v>16160.34</v>
      </c>
      <c r="H50" s="8">
        <v>16160.34</v>
      </c>
      <c r="I50" s="7">
        <f t="shared" si="1"/>
        <v>239.65999999999985</v>
      </c>
    </row>
    <row r="51" spans="2:9" ht="15">
      <c r="B51" s="25" t="s">
        <v>51</v>
      </c>
      <c r="C51" s="26"/>
      <c r="D51" s="8">
        <v>0</v>
      </c>
      <c r="E51" s="8">
        <v>37000</v>
      </c>
      <c r="F51" s="7">
        <f t="shared" si="0"/>
        <v>37000</v>
      </c>
      <c r="G51" s="8">
        <v>36918.01</v>
      </c>
      <c r="H51" s="8">
        <v>36918.01</v>
      </c>
      <c r="I51" s="7">
        <f t="shared" si="1"/>
        <v>81.98999999999796</v>
      </c>
    </row>
    <row r="52" spans="2:9" ht="15">
      <c r="B52" s="25" t="s">
        <v>52</v>
      </c>
      <c r="C52" s="26"/>
      <c r="D52" s="8">
        <v>0</v>
      </c>
      <c r="E52" s="8">
        <v>0</v>
      </c>
      <c r="F52" s="7">
        <f t="shared" si="0"/>
        <v>0</v>
      </c>
      <c r="G52" s="8">
        <v>0</v>
      </c>
      <c r="H52" s="8">
        <v>0</v>
      </c>
      <c r="I52" s="7">
        <f t="shared" si="1"/>
        <v>0</v>
      </c>
    </row>
    <row r="53" spans="2:9" ht="15">
      <c r="B53" s="25" t="s">
        <v>53</v>
      </c>
      <c r="C53" s="26"/>
      <c r="D53" s="8">
        <v>6815635.56</v>
      </c>
      <c r="E53" s="8">
        <v>-1424020</v>
      </c>
      <c r="F53" s="7">
        <f t="shared" si="0"/>
        <v>5391615.56</v>
      </c>
      <c r="G53" s="8">
        <v>5132860.22</v>
      </c>
      <c r="H53" s="8">
        <v>5132860.22</v>
      </c>
      <c r="I53" s="7">
        <f t="shared" si="1"/>
        <v>258755.33999999985</v>
      </c>
    </row>
    <row r="54" spans="2:9" ht="15">
      <c r="B54" s="25" t="s">
        <v>54</v>
      </c>
      <c r="C54" s="26"/>
      <c r="D54" s="8">
        <v>6713163.16</v>
      </c>
      <c r="E54" s="8">
        <v>-3314020</v>
      </c>
      <c r="F54" s="7">
        <f t="shared" si="0"/>
        <v>3399143.16</v>
      </c>
      <c r="G54" s="8">
        <v>1365266.17</v>
      </c>
      <c r="H54" s="8">
        <v>1365266.17</v>
      </c>
      <c r="I54" s="7">
        <f t="shared" si="1"/>
        <v>2033876.9900000002</v>
      </c>
    </row>
    <row r="55" spans="2:9" ht="15">
      <c r="B55" s="25" t="s">
        <v>55</v>
      </c>
      <c r="C55" s="26"/>
      <c r="D55" s="8">
        <v>0</v>
      </c>
      <c r="E55" s="8">
        <v>1000</v>
      </c>
      <c r="F55" s="7">
        <f t="shared" si="0"/>
        <v>1000</v>
      </c>
      <c r="G55" s="8">
        <v>768</v>
      </c>
      <c r="H55" s="8">
        <v>768</v>
      </c>
      <c r="I55" s="7">
        <f t="shared" si="1"/>
        <v>232</v>
      </c>
    </row>
    <row r="56" spans="2:9" ht="15">
      <c r="B56" s="25" t="s">
        <v>56</v>
      </c>
      <c r="C56" s="26"/>
      <c r="D56" s="8">
        <v>0</v>
      </c>
      <c r="E56" s="8">
        <v>0</v>
      </c>
      <c r="F56" s="7">
        <f t="shared" si="0"/>
        <v>0</v>
      </c>
      <c r="G56" s="8">
        <v>0</v>
      </c>
      <c r="H56" s="8">
        <v>0</v>
      </c>
      <c r="I56" s="7">
        <f t="shared" si="1"/>
        <v>0</v>
      </c>
    </row>
    <row r="57" spans="2:9" ht="15">
      <c r="B57" s="25" t="s">
        <v>57</v>
      </c>
      <c r="C57" s="26"/>
      <c r="D57" s="8">
        <v>0</v>
      </c>
      <c r="E57" s="8">
        <v>0</v>
      </c>
      <c r="F57" s="7">
        <f t="shared" si="0"/>
        <v>0</v>
      </c>
      <c r="G57" s="8">
        <v>0</v>
      </c>
      <c r="H57" s="8">
        <v>0</v>
      </c>
      <c r="I57" s="7">
        <f t="shared" si="1"/>
        <v>0</v>
      </c>
    </row>
    <row r="58" spans="2:9" s="3" customFormat="1" ht="15">
      <c r="B58" s="27" t="s">
        <v>58</v>
      </c>
      <c r="C58" s="28"/>
      <c r="D58" s="10">
        <v>0</v>
      </c>
      <c r="E58" s="10">
        <v>0</v>
      </c>
      <c r="F58" s="9">
        <f t="shared" si="0"/>
        <v>0</v>
      </c>
      <c r="G58" s="10">
        <v>0</v>
      </c>
      <c r="H58" s="10">
        <v>0</v>
      </c>
      <c r="I58" s="9">
        <f t="shared" si="1"/>
        <v>0</v>
      </c>
    </row>
    <row r="59" spans="2:9" s="1" customFormat="1" ht="15">
      <c r="B59" s="31" t="s">
        <v>59</v>
      </c>
      <c r="C59" s="32"/>
      <c r="D59" s="7">
        <f>D60+D61+D62</f>
        <v>1800000</v>
      </c>
      <c r="E59" s="7">
        <f>E60+E61+E62</f>
        <v>1411869.8</v>
      </c>
      <c r="F59" s="7">
        <f t="shared" si="0"/>
        <v>3211869.8</v>
      </c>
      <c r="G59" s="7">
        <f>G60+G61+G62</f>
        <v>799672.57</v>
      </c>
      <c r="H59" s="7">
        <f>H60+H61+H62</f>
        <v>799672.57</v>
      </c>
      <c r="I59" s="7">
        <f t="shared" si="1"/>
        <v>2412197.23</v>
      </c>
    </row>
    <row r="60" spans="2:9" ht="15">
      <c r="B60" s="25" t="s">
        <v>60</v>
      </c>
      <c r="C60" s="26"/>
      <c r="D60" s="8">
        <v>1800000</v>
      </c>
      <c r="E60" s="8">
        <v>1411869.8</v>
      </c>
      <c r="F60" s="7">
        <f t="shared" si="0"/>
        <v>3211869.8</v>
      </c>
      <c r="G60" s="8">
        <v>799672.57</v>
      </c>
      <c r="H60" s="8">
        <v>799672.57</v>
      </c>
      <c r="I60" s="7">
        <f t="shared" si="1"/>
        <v>2412197.23</v>
      </c>
    </row>
    <row r="61" spans="2:9" ht="15">
      <c r="B61" s="25" t="s">
        <v>61</v>
      </c>
      <c r="C61" s="26"/>
      <c r="D61" s="8">
        <v>0</v>
      </c>
      <c r="E61" s="8">
        <v>0</v>
      </c>
      <c r="F61" s="7">
        <f t="shared" si="0"/>
        <v>0</v>
      </c>
      <c r="G61" s="8">
        <v>0</v>
      </c>
      <c r="H61" s="8">
        <v>0</v>
      </c>
      <c r="I61" s="7">
        <f t="shared" si="1"/>
        <v>0</v>
      </c>
    </row>
    <row r="62" spans="2:9" s="3" customFormat="1" ht="15">
      <c r="B62" s="27" t="s">
        <v>62</v>
      </c>
      <c r="C62" s="28"/>
      <c r="D62" s="10">
        <v>0</v>
      </c>
      <c r="E62" s="10">
        <v>0</v>
      </c>
      <c r="F62" s="9">
        <f t="shared" si="0"/>
        <v>0</v>
      </c>
      <c r="G62" s="10">
        <v>0</v>
      </c>
      <c r="H62" s="10">
        <v>0</v>
      </c>
      <c r="I62" s="9">
        <f t="shared" si="1"/>
        <v>0</v>
      </c>
    </row>
    <row r="63" spans="2:9" s="1" customFormat="1" ht="15">
      <c r="B63" s="31" t="s">
        <v>63</v>
      </c>
      <c r="C63" s="32"/>
      <c r="D63" s="7">
        <f>SUM(D64:D71)</f>
        <v>0</v>
      </c>
      <c r="E63" s="7">
        <f>SUM(E64:E71)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5">
      <c r="B64" s="25" t="s">
        <v>64</v>
      </c>
      <c r="C64" s="26"/>
      <c r="D64" s="8">
        <v>0</v>
      </c>
      <c r="E64" s="8">
        <v>0</v>
      </c>
      <c r="F64" s="7">
        <f t="shared" si="0"/>
        <v>0</v>
      </c>
      <c r="G64" s="8">
        <v>0</v>
      </c>
      <c r="H64" s="8">
        <v>0</v>
      </c>
      <c r="I64" s="7">
        <f t="shared" si="1"/>
        <v>0</v>
      </c>
    </row>
    <row r="65" spans="2:9" ht="15">
      <c r="B65" s="25" t="s">
        <v>65</v>
      </c>
      <c r="C65" s="26"/>
      <c r="D65" s="8">
        <v>0</v>
      </c>
      <c r="E65" s="8">
        <v>0</v>
      </c>
      <c r="F65" s="7">
        <f t="shared" si="0"/>
        <v>0</v>
      </c>
      <c r="G65" s="8">
        <v>0</v>
      </c>
      <c r="H65" s="8">
        <v>0</v>
      </c>
      <c r="I65" s="7">
        <f t="shared" si="1"/>
        <v>0</v>
      </c>
    </row>
    <row r="66" spans="2:9" ht="15">
      <c r="B66" s="25" t="s">
        <v>66</v>
      </c>
      <c r="C66" s="26"/>
      <c r="D66" s="8">
        <v>0</v>
      </c>
      <c r="E66" s="8">
        <v>0</v>
      </c>
      <c r="F66" s="7">
        <f t="shared" si="0"/>
        <v>0</v>
      </c>
      <c r="G66" s="8">
        <v>0</v>
      </c>
      <c r="H66" s="8">
        <v>0</v>
      </c>
      <c r="I66" s="7">
        <f t="shared" si="1"/>
        <v>0</v>
      </c>
    </row>
    <row r="67" spans="2:9" ht="15">
      <c r="B67" s="25" t="s">
        <v>67</v>
      </c>
      <c r="C67" s="26"/>
      <c r="D67" s="8">
        <v>0</v>
      </c>
      <c r="E67" s="8">
        <v>0</v>
      </c>
      <c r="F67" s="7">
        <f t="shared" si="0"/>
        <v>0</v>
      </c>
      <c r="G67" s="8">
        <v>0</v>
      </c>
      <c r="H67" s="8">
        <v>0</v>
      </c>
      <c r="I67" s="7">
        <f t="shared" si="1"/>
        <v>0</v>
      </c>
    </row>
    <row r="68" spans="2:9" ht="15">
      <c r="B68" s="25" t="s">
        <v>68</v>
      </c>
      <c r="C68" s="26"/>
      <c r="D68" s="8">
        <v>0</v>
      </c>
      <c r="E68" s="8">
        <v>0</v>
      </c>
      <c r="F68" s="7">
        <f t="shared" si="0"/>
        <v>0</v>
      </c>
      <c r="G68" s="8">
        <v>0</v>
      </c>
      <c r="H68" s="8">
        <v>0</v>
      </c>
      <c r="I68" s="7">
        <f t="shared" si="1"/>
        <v>0</v>
      </c>
    </row>
    <row r="69" spans="2:9" ht="15">
      <c r="B69" s="25" t="s">
        <v>69</v>
      </c>
      <c r="C69" s="26"/>
      <c r="D69" s="8"/>
      <c r="E69" s="8"/>
      <c r="F69" s="7">
        <f t="shared" si="0"/>
        <v>0</v>
      </c>
      <c r="G69" s="8"/>
      <c r="H69" s="8"/>
      <c r="I69" s="7">
        <f t="shared" si="1"/>
        <v>0</v>
      </c>
    </row>
    <row r="70" spans="2:9" ht="15">
      <c r="B70" s="25" t="s">
        <v>70</v>
      </c>
      <c r="C70" s="26"/>
      <c r="D70" s="8">
        <v>0</v>
      </c>
      <c r="E70" s="8">
        <v>0</v>
      </c>
      <c r="F70" s="7">
        <f t="shared" si="0"/>
        <v>0</v>
      </c>
      <c r="G70" s="8">
        <v>0</v>
      </c>
      <c r="H70" s="8">
        <v>0</v>
      </c>
      <c r="I70" s="7">
        <f t="shared" si="1"/>
        <v>0</v>
      </c>
    </row>
    <row r="71" spans="2:9" ht="15">
      <c r="B71" s="25" t="s">
        <v>71</v>
      </c>
      <c r="C71" s="26"/>
      <c r="D71" s="8">
        <v>0</v>
      </c>
      <c r="E71" s="8">
        <v>0</v>
      </c>
      <c r="F71" s="7">
        <f t="shared" si="0"/>
        <v>0</v>
      </c>
      <c r="G71" s="8">
        <v>0</v>
      </c>
      <c r="H71" s="8">
        <v>0</v>
      </c>
      <c r="I71" s="7">
        <f t="shared" si="1"/>
        <v>0</v>
      </c>
    </row>
    <row r="72" spans="2:9" s="1" customFormat="1" ht="15">
      <c r="B72" s="31" t="s">
        <v>72</v>
      </c>
      <c r="C72" s="32"/>
      <c r="D72" s="7">
        <f>D73+D74+D75</f>
        <v>0</v>
      </c>
      <c r="E72" s="7">
        <f>E73+E74+E75</f>
        <v>51056.22</v>
      </c>
      <c r="F72" s="7">
        <f t="shared" si="0"/>
        <v>51056.22</v>
      </c>
      <c r="G72" s="7">
        <f>G73+G74+G75</f>
        <v>103800.27</v>
      </c>
      <c r="H72" s="7">
        <f>H73+H74+H75</f>
        <v>103800.27</v>
      </c>
      <c r="I72" s="7">
        <f t="shared" si="1"/>
        <v>-52744.05</v>
      </c>
    </row>
    <row r="73" spans="2:9" ht="15">
      <c r="B73" s="25" t="s">
        <v>73</v>
      </c>
      <c r="C73" s="26"/>
      <c r="D73" s="8">
        <v>0</v>
      </c>
      <c r="E73" s="8">
        <v>0</v>
      </c>
      <c r="F73" s="7">
        <f t="shared" si="0"/>
        <v>0</v>
      </c>
      <c r="G73" s="8">
        <v>0</v>
      </c>
      <c r="H73" s="8">
        <v>0</v>
      </c>
      <c r="I73" s="7">
        <f t="shared" si="1"/>
        <v>0</v>
      </c>
    </row>
    <row r="74" spans="2:9" ht="15">
      <c r="B74" s="25" t="s">
        <v>74</v>
      </c>
      <c r="C74" s="26"/>
      <c r="D74" s="8">
        <v>0</v>
      </c>
      <c r="E74" s="8">
        <v>51056.22</v>
      </c>
      <c r="F74" s="7">
        <f t="shared" si="0"/>
        <v>51056.22</v>
      </c>
      <c r="G74" s="8">
        <v>103800.27</v>
      </c>
      <c r="H74" s="8">
        <v>103800.27</v>
      </c>
      <c r="I74" s="7">
        <f t="shared" si="1"/>
        <v>-52744.05</v>
      </c>
    </row>
    <row r="75" spans="2:9" ht="15">
      <c r="B75" s="25" t="s">
        <v>75</v>
      </c>
      <c r="C75" s="26"/>
      <c r="D75" s="8">
        <v>0</v>
      </c>
      <c r="E75" s="8">
        <v>0</v>
      </c>
      <c r="F75" s="7">
        <f t="shared" si="0"/>
        <v>0</v>
      </c>
      <c r="G75" s="8">
        <v>0</v>
      </c>
      <c r="H75" s="8">
        <v>0</v>
      </c>
      <c r="I75" s="7">
        <f t="shared" si="1"/>
        <v>0</v>
      </c>
    </row>
    <row r="76" spans="2:9" s="1" customFormat="1" ht="15">
      <c r="B76" s="31" t="s">
        <v>76</v>
      </c>
      <c r="C76" s="32"/>
      <c r="D76" s="7">
        <f>SUM(D77:D83)</f>
        <v>830635.07</v>
      </c>
      <c r="E76" s="7">
        <f>SUM(E77:E83)</f>
        <v>0</v>
      </c>
      <c r="F76" s="7">
        <f aca="true" t="shared" si="2" ref="F76:F83">D76+E76</f>
        <v>830635.07</v>
      </c>
      <c r="G76" s="7">
        <f>SUM(G77:G83)</f>
        <v>1404253.27</v>
      </c>
      <c r="H76" s="7">
        <f>SUM(H77:H83)</f>
        <v>1404253.27</v>
      </c>
      <c r="I76" s="7">
        <f aca="true" t="shared" si="3" ref="I76:I83">F76-G76</f>
        <v>-573618.2000000001</v>
      </c>
    </row>
    <row r="77" spans="2:9" ht="15">
      <c r="B77" s="25" t="s">
        <v>77</v>
      </c>
      <c r="C77" s="26"/>
      <c r="D77" s="8">
        <v>0</v>
      </c>
      <c r="E77" s="8">
        <v>0</v>
      </c>
      <c r="F77" s="7">
        <f t="shared" si="2"/>
        <v>0</v>
      </c>
      <c r="G77" s="8">
        <v>0</v>
      </c>
      <c r="H77" s="8">
        <v>0</v>
      </c>
      <c r="I77" s="7">
        <f t="shared" si="3"/>
        <v>0</v>
      </c>
    </row>
    <row r="78" spans="2:9" ht="15">
      <c r="B78" s="25" t="s">
        <v>78</v>
      </c>
      <c r="C78" s="26"/>
      <c r="D78" s="8">
        <v>0</v>
      </c>
      <c r="E78" s="8">
        <v>0</v>
      </c>
      <c r="F78" s="7">
        <f t="shared" si="2"/>
        <v>0</v>
      </c>
      <c r="G78" s="8">
        <v>0</v>
      </c>
      <c r="H78" s="8">
        <v>0</v>
      </c>
      <c r="I78" s="7">
        <f t="shared" si="3"/>
        <v>0</v>
      </c>
    </row>
    <row r="79" spans="2:9" ht="15">
      <c r="B79" s="25" t="s">
        <v>79</v>
      </c>
      <c r="C79" s="26"/>
      <c r="D79" s="8">
        <v>0</v>
      </c>
      <c r="E79" s="8">
        <v>0</v>
      </c>
      <c r="F79" s="7">
        <f t="shared" si="2"/>
        <v>0</v>
      </c>
      <c r="G79" s="8">
        <v>0</v>
      </c>
      <c r="H79" s="8">
        <v>0</v>
      </c>
      <c r="I79" s="7">
        <f t="shared" si="3"/>
        <v>0</v>
      </c>
    </row>
    <row r="80" spans="2:9" ht="15">
      <c r="B80" s="25" t="s">
        <v>80</v>
      </c>
      <c r="C80" s="26"/>
      <c r="D80" s="8">
        <v>0</v>
      </c>
      <c r="E80" s="8">
        <v>0</v>
      </c>
      <c r="F80" s="7">
        <f t="shared" si="2"/>
        <v>0</v>
      </c>
      <c r="G80" s="8">
        <v>0</v>
      </c>
      <c r="H80" s="8">
        <v>0</v>
      </c>
      <c r="I80" s="7">
        <f t="shared" si="3"/>
        <v>0</v>
      </c>
    </row>
    <row r="81" spans="2:9" ht="15">
      <c r="B81" s="25" t="s">
        <v>81</v>
      </c>
      <c r="C81" s="26"/>
      <c r="D81" s="8">
        <v>0</v>
      </c>
      <c r="E81" s="8">
        <v>0</v>
      </c>
      <c r="F81" s="7">
        <f t="shared" si="2"/>
        <v>0</v>
      </c>
      <c r="G81" s="8">
        <v>0</v>
      </c>
      <c r="H81" s="8">
        <v>0</v>
      </c>
      <c r="I81" s="7">
        <f t="shared" si="3"/>
        <v>0</v>
      </c>
    </row>
    <row r="82" spans="2:9" ht="15">
      <c r="B82" s="25" t="s">
        <v>82</v>
      </c>
      <c r="C82" s="26"/>
      <c r="D82" s="8">
        <v>0</v>
      </c>
      <c r="E82" s="8">
        <v>0</v>
      </c>
      <c r="F82" s="7">
        <f t="shared" si="2"/>
        <v>0</v>
      </c>
      <c r="G82" s="8">
        <v>0</v>
      </c>
      <c r="H82" s="8">
        <v>0</v>
      </c>
      <c r="I82" s="7">
        <f t="shared" si="3"/>
        <v>0</v>
      </c>
    </row>
    <row r="83" spans="2:9" ht="15.75" thickBot="1">
      <c r="B83" s="33" t="s">
        <v>83</v>
      </c>
      <c r="C83" s="34"/>
      <c r="D83" s="11">
        <v>830635.07</v>
      </c>
      <c r="E83" s="11">
        <v>0</v>
      </c>
      <c r="F83" s="12">
        <f t="shared" si="2"/>
        <v>830635.07</v>
      </c>
      <c r="G83" s="11">
        <v>1404253.27</v>
      </c>
      <c r="H83" s="11">
        <v>1404253.27</v>
      </c>
      <c r="I83" s="12">
        <f t="shared" si="3"/>
        <v>-573618.2000000001</v>
      </c>
    </row>
    <row r="84" spans="2:9" ht="15">
      <c r="B84" s="35"/>
      <c r="C84" s="36"/>
      <c r="D84" s="8"/>
      <c r="E84" s="8"/>
      <c r="F84" s="8"/>
      <c r="G84" s="8"/>
      <c r="H84" s="8"/>
      <c r="I84" s="8"/>
    </row>
    <row r="85" spans="2:9" s="1" customFormat="1" ht="15">
      <c r="B85" s="19" t="s">
        <v>84</v>
      </c>
      <c r="C85" s="20"/>
      <c r="D85" s="7"/>
      <c r="E85" s="7"/>
      <c r="F85" s="7"/>
      <c r="G85" s="7"/>
      <c r="H85" s="7"/>
      <c r="I85" s="7"/>
    </row>
    <row r="86" spans="2:9" s="1" customFormat="1" ht="15">
      <c r="B86" s="31" t="s">
        <v>11</v>
      </c>
      <c r="C86" s="32"/>
      <c r="D86" s="7">
        <f>SUM(D87:D93)</f>
        <v>18909521.66</v>
      </c>
      <c r="E86" s="7">
        <f>SUM(E87:E93)</f>
        <v>1352216.49</v>
      </c>
      <c r="F86" s="7">
        <f aca="true" t="shared" si="4" ref="F86:F93">D86+E86</f>
        <v>20261738.15</v>
      </c>
      <c r="G86" s="7">
        <f>SUM(G87:G93)</f>
        <v>13899363.91</v>
      </c>
      <c r="H86" s="7">
        <f>SUM(H87:H93)</f>
        <v>13899363.91</v>
      </c>
      <c r="I86" s="7">
        <f aca="true" t="shared" si="5" ref="I86:I93">F86-G86</f>
        <v>6362374.239999998</v>
      </c>
    </row>
    <row r="87" spans="2:9" ht="15">
      <c r="B87" s="25" t="s">
        <v>12</v>
      </c>
      <c r="C87" s="26"/>
      <c r="D87" s="8">
        <v>12984094.99</v>
      </c>
      <c r="E87" s="8">
        <v>0</v>
      </c>
      <c r="F87" s="7">
        <f t="shared" si="4"/>
        <v>12984094.99</v>
      </c>
      <c r="G87" s="8">
        <v>9055143.88</v>
      </c>
      <c r="H87" s="8">
        <v>9055143.88</v>
      </c>
      <c r="I87" s="7">
        <f t="shared" si="5"/>
        <v>3928951.1099999994</v>
      </c>
    </row>
    <row r="88" spans="2:9" ht="15">
      <c r="B88" s="25" t="s">
        <v>13</v>
      </c>
      <c r="C88" s="26"/>
      <c r="D88" s="8">
        <v>2932765.2</v>
      </c>
      <c r="E88" s="8">
        <v>23200</v>
      </c>
      <c r="F88" s="7">
        <f t="shared" si="4"/>
        <v>2955965.2</v>
      </c>
      <c r="G88" s="8">
        <v>2492073.19</v>
      </c>
      <c r="H88" s="8">
        <v>2492073.19</v>
      </c>
      <c r="I88" s="7">
        <f t="shared" si="5"/>
        <v>463892.01000000024</v>
      </c>
    </row>
    <row r="89" spans="2:9" ht="15">
      <c r="B89" s="25" t="s">
        <v>14</v>
      </c>
      <c r="C89" s="26"/>
      <c r="D89" s="8">
        <v>2422256.17</v>
      </c>
      <c r="E89" s="8">
        <v>864676.52</v>
      </c>
      <c r="F89" s="7">
        <f t="shared" si="4"/>
        <v>3286932.69</v>
      </c>
      <c r="G89" s="8">
        <v>1393481.16</v>
      </c>
      <c r="H89" s="8">
        <v>1393481.16</v>
      </c>
      <c r="I89" s="7">
        <f t="shared" si="5"/>
        <v>1893451.53</v>
      </c>
    </row>
    <row r="90" spans="2:9" ht="15">
      <c r="B90" s="25" t="s">
        <v>15</v>
      </c>
      <c r="C90" s="26"/>
      <c r="D90" s="8">
        <v>0</v>
      </c>
      <c r="E90" s="8">
        <v>79684.54</v>
      </c>
      <c r="F90" s="7">
        <f t="shared" si="4"/>
        <v>79684.54</v>
      </c>
      <c r="G90" s="8">
        <v>79684.54</v>
      </c>
      <c r="H90" s="8">
        <v>79684.54</v>
      </c>
      <c r="I90" s="7">
        <f t="shared" si="5"/>
        <v>0</v>
      </c>
    </row>
    <row r="91" spans="2:9" ht="15">
      <c r="B91" s="25" t="s">
        <v>16</v>
      </c>
      <c r="C91" s="26"/>
      <c r="D91" s="8">
        <v>570405.3</v>
      </c>
      <c r="E91" s="8">
        <v>384655.43</v>
      </c>
      <c r="F91" s="7">
        <f t="shared" si="4"/>
        <v>955060.73</v>
      </c>
      <c r="G91" s="8">
        <v>878981.14</v>
      </c>
      <c r="H91" s="8">
        <v>878981.14</v>
      </c>
      <c r="I91" s="7">
        <f t="shared" si="5"/>
        <v>76079.58999999997</v>
      </c>
    </row>
    <row r="92" spans="2:9" ht="15">
      <c r="B92" s="25" t="s">
        <v>17</v>
      </c>
      <c r="C92" s="26"/>
      <c r="D92" s="8">
        <v>0</v>
      </c>
      <c r="E92" s="8">
        <v>0</v>
      </c>
      <c r="F92" s="7">
        <f t="shared" si="4"/>
        <v>0</v>
      </c>
      <c r="G92" s="8">
        <v>0</v>
      </c>
      <c r="H92" s="8">
        <v>0</v>
      </c>
      <c r="I92" s="7">
        <f t="shared" si="5"/>
        <v>0</v>
      </c>
    </row>
    <row r="93" spans="2:9" s="3" customFormat="1" ht="15">
      <c r="B93" s="27" t="s">
        <v>18</v>
      </c>
      <c r="C93" s="28"/>
      <c r="D93" s="10">
        <v>0</v>
      </c>
      <c r="E93" s="10">
        <v>0</v>
      </c>
      <c r="F93" s="9">
        <f t="shared" si="4"/>
        <v>0</v>
      </c>
      <c r="G93" s="10">
        <v>0</v>
      </c>
      <c r="H93" s="10">
        <v>0</v>
      </c>
      <c r="I93" s="9">
        <f t="shared" si="5"/>
        <v>0</v>
      </c>
    </row>
    <row r="94" spans="2:9" s="1" customFormat="1" ht="15">
      <c r="B94" s="31" t="s">
        <v>19</v>
      </c>
      <c r="C94" s="32"/>
      <c r="D94" s="7">
        <f>SUM(D95:D103)</f>
        <v>10553646.07</v>
      </c>
      <c r="E94" s="7">
        <f>SUM(E95:E103)</f>
        <v>338159.0000000001</v>
      </c>
      <c r="F94" s="7">
        <f aca="true" t="shared" si="6" ref="F94:F103">D94+E94</f>
        <v>10891805.07</v>
      </c>
      <c r="G94" s="7">
        <f>SUM(G95:G101)</f>
        <v>8180782.109999999</v>
      </c>
      <c r="H94" s="7">
        <f>SUM(H95:H101)</f>
        <v>8180782.109999999</v>
      </c>
      <c r="I94" s="7">
        <f aca="true" t="shared" si="7" ref="I94:I103">F94-G94</f>
        <v>2711022.960000001</v>
      </c>
    </row>
    <row r="95" spans="2:9" ht="15">
      <c r="B95" s="25" t="s">
        <v>20</v>
      </c>
      <c r="C95" s="26"/>
      <c r="D95" s="8">
        <v>532531.83</v>
      </c>
      <c r="E95" s="8">
        <v>716775.04</v>
      </c>
      <c r="F95" s="7">
        <f t="shared" si="6"/>
        <v>1249306.87</v>
      </c>
      <c r="G95" s="8">
        <v>1039305.46</v>
      </c>
      <c r="H95" s="8">
        <v>1039305.46</v>
      </c>
      <c r="I95" s="7">
        <f t="shared" si="7"/>
        <v>210001.41000000015</v>
      </c>
    </row>
    <row r="96" spans="2:9" ht="15">
      <c r="B96" s="25" t="s">
        <v>21</v>
      </c>
      <c r="C96" s="26"/>
      <c r="D96" s="8">
        <v>40800</v>
      </c>
      <c r="E96" s="8">
        <v>0</v>
      </c>
      <c r="F96" s="7">
        <f t="shared" si="6"/>
        <v>40800</v>
      </c>
      <c r="G96" s="8">
        <v>22329.84</v>
      </c>
      <c r="H96" s="8">
        <v>22329.84</v>
      </c>
      <c r="I96" s="7">
        <f t="shared" si="7"/>
        <v>18470.16</v>
      </c>
    </row>
    <row r="97" spans="2:9" ht="15">
      <c r="B97" s="25" t="s">
        <v>22</v>
      </c>
      <c r="C97" s="26"/>
      <c r="D97" s="8">
        <v>0</v>
      </c>
      <c r="E97" s="8">
        <v>0</v>
      </c>
      <c r="F97" s="7">
        <f t="shared" si="6"/>
        <v>0</v>
      </c>
      <c r="G97" s="8">
        <v>0</v>
      </c>
      <c r="H97" s="8">
        <v>0</v>
      </c>
      <c r="I97" s="7">
        <f t="shared" si="7"/>
        <v>0</v>
      </c>
    </row>
    <row r="98" spans="2:9" ht="15">
      <c r="B98" s="25" t="s">
        <v>23</v>
      </c>
      <c r="C98" s="26"/>
      <c r="D98" s="8">
        <v>5129964.24</v>
      </c>
      <c r="E98" s="8">
        <v>-736164.32</v>
      </c>
      <c r="F98" s="7">
        <f t="shared" si="6"/>
        <v>4393799.92</v>
      </c>
      <c r="G98" s="8">
        <v>4452244.83</v>
      </c>
      <c r="H98" s="8">
        <v>4452244.83</v>
      </c>
      <c r="I98" s="7">
        <f t="shared" si="7"/>
        <v>-58444.91000000015</v>
      </c>
    </row>
    <row r="99" spans="2:9" ht="15">
      <c r="B99" s="25" t="s">
        <v>24</v>
      </c>
      <c r="C99" s="26"/>
      <c r="D99" s="8">
        <v>1026000</v>
      </c>
      <c r="E99" s="8">
        <v>0</v>
      </c>
      <c r="F99" s="7">
        <f t="shared" si="6"/>
        <v>1026000</v>
      </c>
      <c r="G99" s="8">
        <v>570703.25</v>
      </c>
      <c r="H99" s="8">
        <v>570703.25</v>
      </c>
      <c r="I99" s="7">
        <f t="shared" si="7"/>
        <v>455296.75</v>
      </c>
    </row>
    <row r="100" spans="2:9" ht="15">
      <c r="B100" s="25" t="s">
        <v>25</v>
      </c>
      <c r="C100" s="26"/>
      <c r="D100" s="8">
        <v>2778000</v>
      </c>
      <c r="E100" s="8">
        <v>27300</v>
      </c>
      <c r="F100" s="7">
        <f t="shared" si="6"/>
        <v>2805300</v>
      </c>
      <c r="G100" s="8">
        <v>1716394.73</v>
      </c>
      <c r="H100" s="8">
        <v>1716394.73</v>
      </c>
      <c r="I100" s="7">
        <f t="shared" si="7"/>
        <v>1088905.27</v>
      </c>
    </row>
    <row r="101" spans="2:9" ht="15">
      <c r="B101" s="25" t="s">
        <v>26</v>
      </c>
      <c r="C101" s="26"/>
      <c r="D101" s="8">
        <v>721150</v>
      </c>
      <c r="E101" s="8">
        <v>0</v>
      </c>
      <c r="F101" s="7">
        <f t="shared" si="6"/>
        <v>721150</v>
      </c>
      <c r="G101" s="8">
        <v>379804</v>
      </c>
      <c r="H101" s="8">
        <v>379804</v>
      </c>
      <c r="I101" s="7">
        <f t="shared" si="7"/>
        <v>341346</v>
      </c>
    </row>
    <row r="102" spans="2:9" ht="15">
      <c r="B102" s="25" t="s">
        <v>27</v>
      </c>
      <c r="C102" s="26"/>
      <c r="D102" s="8">
        <v>120000</v>
      </c>
      <c r="E102" s="8">
        <v>0</v>
      </c>
      <c r="F102" s="7">
        <f t="shared" si="6"/>
        <v>120000</v>
      </c>
      <c r="G102" s="8">
        <v>0</v>
      </c>
      <c r="H102" s="8">
        <v>0</v>
      </c>
      <c r="I102" s="7">
        <f t="shared" si="7"/>
        <v>120000</v>
      </c>
    </row>
    <row r="103" spans="2:9" s="3" customFormat="1" ht="15">
      <c r="B103" s="27" t="s">
        <v>28</v>
      </c>
      <c r="C103" s="28"/>
      <c r="D103" s="10">
        <v>205200</v>
      </c>
      <c r="E103" s="10">
        <v>330248.28</v>
      </c>
      <c r="F103" s="9">
        <f t="shared" si="6"/>
        <v>535448.28</v>
      </c>
      <c r="G103" s="10">
        <v>426515.49</v>
      </c>
      <c r="H103" s="10">
        <v>426515.49</v>
      </c>
      <c r="I103" s="9">
        <f t="shared" si="7"/>
        <v>108932.79000000004</v>
      </c>
    </row>
    <row r="104" spans="2:9" s="1" customFormat="1" ht="15">
      <c r="B104" s="31" t="s">
        <v>29</v>
      </c>
      <c r="C104" s="32"/>
      <c r="D104" s="7">
        <f>SUM(D105:D113)</f>
        <v>8312400</v>
      </c>
      <c r="E104" s="7">
        <f>SUM(E105:E113)</f>
        <v>261224.46000000008</v>
      </c>
      <c r="F104" s="7">
        <f aca="true" t="shared" si="8" ref="F104:F113">D104+E104</f>
        <v>8573624.46</v>
      </c>
      <c r="G104" s="7">
        <f>SUM(G105:G111)</f>
        <v>6741945.99</v>
      </c>
      <c r="H104" s="7">
        <f>SUM(H105:H111)</f>
        <v>6741945.99</v>
      </c>
      <c r="I104" s="7">
        <f aca="true" t="shared" si="9" ref="I104:I113">F104-G104</f>
        <v>1831678.4700000007</v>
      </c>
    </row>
    <row r="105" spans="2:9" ht="15">
      <c r="B105" s="25" t="s">
        <v>30</v>
      </c>
      <c r="C105" s="26"/>
      <c r="D105" s="8">
        <v>3926400</v>
      </c>
      <c r="E105" s="8">
        <v>-981500</v>
      </c>
      <c r="F105" s="7">
        <f t="shared" si="8"/>
        <v>2944900</v>
      </c>
      <c r="G105" s="8">
        <v>1413719.37</v>
      </c>
      <c r="H105" s="8">
        <v>1413719.37</v>
      </c>
      <c r="I105" s="7">
        <f t="shared" si="9"/>
        <v>1531180.63</v>
      </c>
    </row>
    <row r="106" spans="2:9" ht="15">
      <c r="B106" s="25" t="s">
        <v>31</v>
      </c>
      <c r="C106" s="26"/>
      <c r="D106" s="8">
        <v>621600</v>
      </c>
      <c r="E106" s="8">
        <v>985665.58</v>
      </c>
      <c r="F106" s="7">
        <f t="shared" si="8"/>
        <v>1607265.58</v>
      </c>
      <c r="G106" s="8">
        <v>1160715.48</v>
      </c>
      <c r="H106" s="8">
        <v>1160715.48</v>
      </c>
      <c r="I106" s="7">
        <f t="shared" si="9"/>
        <v>446550.1000000001</v>
      </c>
    </row>
    <row r="107" spans="2:9" ht="15">
      <c r="B107" s="25" t="s">
        <v>32</v>
      </c>
      <c r="C107" s="26"/>
      <c r="D107" s="8">
        <v>120000</v>
      </c>
      <c r="E107" s="8">
        <v>410445</v>
      </c>
      <c r="F107" s="7">
        <f t="shared" si="8"/>
        <v>530445</v>
      </c>
      <c r="G107" s="8">
        <v>2702833.96</v>
      </c>
      <c r="H107" s="8">
        <v>2702833.96</v>
      </c>
      <c r="I107" s="7">
        <f t="shared" si="9"/>
        <v>-2172388.96</v>
      </c>
    </row>
    <row r="108" spans="2:9" ht="15">
      <c r="B108" s="25" t="s">
        <v>33</v>
      </c>
      <c r="C108" s="26"/>
      <c r="D108" s="8">
        <v>0</v>
      </c>
      <c r="E108" s="8">
        <v>303692.68</v>
      </c>
      <c r="F108" s="7">
        <f t="shared" si="8"/>
        <v>303692.68</v>
      </c>
      <c r="G108" s="8">
        <v>319996.12</v>
      </c>
      <c r="H108" s="8">
        <v>319996.12</v>
      </c>
      <c r="I108" s="7">
        <f t="shared" si="9"/>
        <v>-16303.440000000002</v>
      </c>
    </row>
    <row r="109" spans="2:9" ht="15">
      <c r="B109" s="25" t="s">
        <v>34</v>
      </c>
      <c r="C109" s="26"/>
      <c r="D109" s="8">
        <v>2076000</v>
      </c>
      <c r="E109" s="8">
        <v>-358000</v>
      </c>
      <c r="F109" s="7">
        <f t="shared" si="8"/>
        <v>1718000</v>
      </c>
      <c r="G109" s="8">
        <v>842526.08</v>
      </c>
      <c r="H109" s="8">
        <v>842526.08</v>
      </c>
      <c r="I109" s="7">
        <f t="shared" si="9"/>
        <v>875473.92</v>
      </c>
    </row>
    <row r="110" spans="2:9" ht="15">
      <c r="B110" s="25" t="s">
        <v>35</v>
      </c>
      <c r="C110" s="26"/>
      <c r="D110" s="8">
        <v>0</v>
      </c>
      <c r="E110" s="8">
        <v>171345.17</v>
      </c>
      <c r="F110" s="7">
        <f t="shared" si="8"/>
        <v>171345.17</v>
      </c>
      <c r="G110" s="8">
        <v>166675.18</v>
      </c>
      <c r="H110" s="8">
        <v>166675.18</v>
      </c>
      <c r="I110" s="7">
        <f t="shared" si="9"/>
        <v>4669.99000000002</v>
      </c>
    </row>
    <row r="111" spans="2:9" ht="15">
      <c r="B111" s="25" t="s">
        <v>36</v>
      </c>
      <c r="C111" s="26"/>
      <c r="D111" s="8">
        <v>120000</v>
      </c>
      <c r="E111" s="8">
        <v>34433.03</v>
      </c>
      <c r="F111" s="7">
        <f t="shared" si="8"/>
        <v>154433.03</v>
      </c>
      <c r="G111" s="8">
        <v>135479.8</v>
      </c>
      <c r="H111" s="8">
        <v>135479.8</v>
      </c>
      <c r="I111" s="7">
        <f t="shared" si="9"/>
        <v>18953.23000000001</v>
      </c>
    </row>
    <row r="112" spans="2:9" ht="15">
      <c r="B112" s="25" t="s">
        <v>37</v>
      </c>
      <c r="C112" s="26"/>
      <c r="D112" s="8">
        <v>248400</v>
      </c>
      <c r="E112" s="8">
        <v>256000</v>
      </c>
      <c r="F112" s="7">
        <f t="shared" si="8"/>
        <v>504400</v>
      </c>
      <c r="G112" s="8">
        <v>413980.01</v>
      </c>
      <c r="H112" s="8">
        <v>413980.01</v>
      </c>
      <c r="I112" s="7">
        <f t="shared" si="9"/>
        <v>90419.98999999999</v>
      </c>
    </row>
    <row r="113" spans="2:9" s="3" customFormat="1" ht="15">
      <c r="B113" s="27" t="s">
        <v>38</v>
      </c>
      <c r="C113" s="28"/>
      <c r="D113" s="10">
        <v>1200000</v>
      </c>
      <c r="E113" s="10">
        <v>-560857</v>
      </c>
      <c r="F113" s="9">
        <f t="shared" si="8"/>
        <v>639143</v>
      </c>
      <c r="G113" s="10">
        <v>329016.6</v>
      </c>
      <c r="H113" s="10">
        <v>329016.6</v>
      </c>
      <c r="I113" s="9">
        <f t="shared" si="9"/>
        <v>310126.4</v>
      </c>
    </row>
    <row r="114" spans="2:9" s="1" customFormat="1" ht="15">
      <c r="B114" s="31" t="s">
        <v>39</v>
      </c>
      <c r="C114" s="32"/>
      <c r="D114" s="7">
        <f>SUM(D115:D123)</f>
        <v>624000</v>
      </c>
      <c r="E114" s="7">
        <f>SUM(E115:E123)</f>
        <v>195348.59</v>
      </c>
      <c r="F114" s="7">
        <f aca="true" t="shared" si="10" ref="F114:F123">D114+E114</f>
        <v>819348.59</v>
      </c>
      <c r="G114" s="7">
        <f>SUM(G115:G121)</f>
        <v>569332.53</v>
      </c>
      <c r="H114" s="7">
        <f>SUM(H115:H121)</f>
        <v>569332.53</v>
      </c>
      <c r="I114" s="7">
        <f aca="true" t="shared" si="11" ref="I114:I123">F114-G114</f>
        <v>250016.05999999994</v>
      </c>
    </row>
    <row r="115" spans="2:9" ht="15">
      <c r="B115" s="25" t="s">
        <v>40</v>
      </c>
      <c r="C115" s="26"/>
      <c r="D115" s="8">
        <v>0</v>
      </c>
      <c r="E115" s="8">
        <v>0</v>
      </c>
      <c r="F115" s="7">
        <f t="shared" si="10"/>
        <v>0</v>
      </c>
      <c r="G115" s="8">
        <v>0</v>
      </c>
      <c r="H115" s="8">
        <v>0</v>
      </c>
      <c r="I115" s="7">
        <f t="shared" si="11"/>
        <v>0</v>
      </c>
    </row>
    <row r="116" spans="2:9" ht="15">
      <c r="B116" s="25" t="s">
        <v>41</v>
      </c>
      <c r="C116" s="26"/>
      <c r="D116" s="8">
        <v>0</v>
      </c>
      <c r="E116" s="8">
        <v>0</v>
      </c>
      <c r="F116" s="7">
        <f t="shared" si="10"/>
        <v>0</v>
      </c>
      <c r="G116" s="8">
        <v>0</v>
      </c>
      <c r="H116" s="8">
        <v>0</v>
      </c>
      <c r="I116" s="7">
        <f t="shared" si="11"/>
        <v>0</v>
      </c>
    </row>
    <row r="117" spans="2:9" ht="15">
      <c r="B117" s="25" t="s">
        <v>42</v>
      </c>
      <c r="C117" s="26"/>
      <c r="D117" s="8">
        <v>0</v>
      </c>
      <c r="E117" s="8">
        <v>0</v>
      </c>
      <c r="F117" s="7">
        <f t="shared" si="10"/>
        <v>0</v>
      </c>
      <c r="G117" s="8">
        <v>0</v>
      </c>
      <c r="H117" s="8">
        <v>0</v>
      </c>
      <c r="I117" s="7">
        <f t="shared" si="11"/>
        <v>0</v>
      </c>
    </row>
    <row r="118" spans="2:9" ht="15">
      <c r="B118" s="25" t="s">
        <v>43</v>
      </c>
      <c r="C118" s="26"/>
      <c r="D118" s="8">
        <v>624000</v>
      </c>
      <c r="E118" s="8">
        <v>195348.59</v>
      </c>
      <c r="F118" s="7">
        <f t="shared" si="10"/>
        <v>819348.59</v>
      </c>
      <c r="G118" s="8">
        <v>569332.53</v>
      </c>
      <c r="H118" s="8">
        <v>569332.53</v>
      </c>
      <c r="I118" s="7">
        <f t="shared" si="11"/>
        <v>250016.05999999994</v>
      </c>
    </row>
    <row r="119" spans="2:9" ht="15">
      <c r="B119" s="25" t="s">
        <v>44</v>
      </c>
      <c r="C119" s="26"/>
      <c r="D119" s="8">
        <v>0</v>
      </c>
      <c r="E119" s="8">
        <v>0</v>
      </c>
      <c r="F119" s="7">
        <f t="shared" si="10"/>
        <v>0</v>
      </c>
      <c r="G119" s="8">
        <v>0</v>
      </c>
      <c r="H119" s="8">
        <v>0</v>
      </c>
      <c r="I119" s="7">
        <f t="shared" si="11"/>
        <v>0</v>
      </c>
    </row>
    <row r="120" spans="2:9" ht="15">
      <c r="B120" s="25" t="s">
        <v>45</v>
      </c>
      <c r="C120" s="26"/>
      <c r="D120" s="8">
        <v>0</v>
      </c>
      <c r="E120" s="8">
        <v>0</v>
      </c>
      <c r="F120" s="7">
        <f t="shared" si="10"/>
        <v>0</v>
      </c>
      <c r="G120" s="8">
        <v>0</v>
      </c>
      <c r="H120" s="8">
        <v>0</v>
      </c>
      <c r="I120" s="7">
        <f t="shared" si="11"/>
        <v>0</v>
      </c>
    </row>
    <row r="121" spans="2:9" ht="15">
      <c r="B121" s="25" t="s">
        <v>46</v>
      </c>
      <c r="C121" s="26"/>
      <c r="D121" s="8">
        <v>0</v>
      </c>
      <c r="E121" s="8">
        <v>0</v>
      </c>
      <c r="F121" s="7">
        <f t="shared" si="10"/>
        <v>0</v>
      </c>
      <c r="G121" s="8">
        <v>0</v>
      </c>
      <c r="H121" s="8">
        <v>0</v>
      </c>
      <c r="I121" s="7">
        <f t="shared" si="11"/>
        <v>0</v>
      </c>
    </row>
    <row r="122" spans="2:9" ht="15">
      <c r="B122" s="25" t="s">
        <v>47</v>
      </c>
      <c r="C122" s="26"/>
      <c r="D122" s="8">
        <v>0</v>
      </c>
      <c r="E122" s="8">
        <v>0</v>
      </c>
      <c r="F122" s="7">
        <f t="shared" si="10"/>
        <v>0</v>
      </c>
      <c r="G122" s="8">
        <v>0</v>
      </c>
      <c r="H122" s="8">
        <v>0</v>
      </c>
      <c r="I122" s="7">
        <f t="shared" si="11"/>
        <v>0</v>
      </c>
    </row>
    <row r="123" spans="2:9" ht="15">
      <c r="B123" s="25" t="s">
        <v>48</v>
      </c>
      <c r="C123" s="26"/>
      <c r="D123" s="8">
        <v>0</v>
      </c>
      <c r="E123" s="8">
        <v>0</v>
      </c>
      <c r="F123" s="7">
        <f t="shared" si="10"/>
        <v>0</v>
      </c>
      <c r="G123" s="8">
        <v>0</v>
      </c>
      <c r="H123" s="8">
        <v>0</v>
      </c>
      <c r="I123" s="7">
        <f t="shared" si="11"/>
        <v>0</v>
      </c>
    </row>
    <row r="124" spans="2:9" s="1" customFormat="1" ht="15">
      <c r="B124" s="31" t="s">
        <v>49</v>
      </c>
      <c r="C124" s="32"/>
      <c r="D124" s="7">
        <f>SUM(D125:D133)</f>
        <v>653300</v>
      </c>
      <c r="E124" s="7">
        <f>SUM(E125:E133)</f>
        <v>224648.59</v>
      </c>
      <c r="F124" s="7">
        <f aca="true" t="shared" si="12" ref="F124:F160">D124+E124</f>
        <v>877948.59</v>
      </c>
      <c r="G124" s="7">
        <f>SUM(G125:G131)</f>
        <v>598095.53</v>
      </c>
      <c r="H124" s="7">
        <f>SUM(H125:H131)</f>
        <v>569332.53</v>
      </c>
      <c r="I124" s="7">
        <f aca="true" t="shared" si="13" ref="I124:I160">F124-G124</f>
        <v>279853.05999999994</v>
      </c>
    </row>
    <row r="125" spans="2:9" ht="15">
      <c r="B125" s="25" t="s">
        <v>50</v>
      </c>
      <c r="C125" s="26">
        <v>0</v>
      </c>
      <c r="D125" s="8">
        <v>29300</v>
      </c>
      <c r="E125" s="8">
        <v>29300</v>
      </c>
      <c r="F125" s="7">
        <f t="shared" si="12"/>
        <v>58600</v>
      </c>
      <c r="G125" s="8">
        <v>28763</v>
      </c>
      <c r="H125" s="8"/>
      <c r="I125" s="7">
        <f t="shared" si="13"/>
        <v>29837</v>
      </c>
    </row>
    <row r="126" spans="2:9" ht="15">
      <c r="B126" s="25" t="s">
        <v>51</v>
      </c>
      <c r="C126" s="26"/>
      <c r="D126" s="8">
        <v>0</v>
      </c>
      <c r="E126" s="8">
        <v>0</v>
      </c>
      <c r="F126" s="7">
        <f t="shared" si="12"/>
        <v>0</v>
      </c>
      <c r="G126" s="8">
        <v>0</v>
      </c>
      <c r="H126" s="8">
        <v>0</v>
      </c>
      <c r="I126" s="7">
        <f t="shared" si="13"/>
        <v>0</v>
      </c>
    </row>
    <row r="127" spans="2:9" ht="15">
      <c r="B127" s="25" t="s">
        <v>52</v>
      </c>
      <c r="C127" s="26"/>
      <c r="D127" s="8">
        <v>0</v>
      </c>
      <c r="E127" s="8">
        <v>0</v>
      </c>
      <c r="F127" s="7">
        <f t="shared" si="12"/>
        <v>0</v>
      </c>
      <c r="G127" s="8">
        <v>0</v>
      </c>
      <c r="H127" s="8">
        <v>0</v>
      </c>
      <c r="I127" s="7">
        <f t="shared" si="13"/>
        <v>0</v>
      </c>
    </row>
    <row r="128" spans="2:9" ht="15">
      <c r="B128" s="25" t="s">
        <v>53</v>
      </c>
      <c r="C128" s="26"/>
      <c r="D128" s="8">
        <v>624000</v>
      </c>
      <c r="E128" s="8">
        <v>195348.59</v>
      </c>
      <c r="F128" s="7">
        <f t="shared" si="12"/>
        <v>819348.59</v>
      </c>
      <c r="G128" s="8">
        <v>569332.53</v>
      </c>
      <c r="H128" s="8">
        <v>569332.53</v>
      </c>
      <c r="I128" s="7">
        <f t="shared" si="13"/>
        <v>250016.05999999994</v>
      </c>
    </row>
    <row r="129" spans="2:9" ht="15">
      <c r="B129" s="25" t="s">
        <v>54</v>
      </c>
      <c r="C129" s="26"/>
      <c r="D129" s="8">
        <v>0</v>
      </c>
      <c r="E129" s="8">
        <v>0</v>
      </c>
      <c r="F129" s="7">
        <f t="shared" si="12"/>
        <v>0</v>
      </c>
      <c r="G129" s="8">
        <v>0</v>
      </c>
      <c r="H129" s="8">
        <v>0</v>
      </c>
      <c r="I129" s="7">
        <f t="shared" si="13"/>
        <v>0</v>
      </c>
    </row>
    <row r="130" spans="2:9" ht="15">
      <c r="B130" s="25" t="s">
        <v>55</v>
      </c>
      <c r="C130" s="26"/>
      <c r="D130" s="8">
        <v>0</v>
      </c>
      <c r="E130" s="8">
        <v>0</v>
      </c>
      <c r="F130" s="7">
        <f t="shared" si="12"/>
        <v>0</v>
      </c>
      <c r="G130" s="8">
        <v>0</v>
      </c>
      <c r="H130" s="8">
        <v>0</v>
      </c>
      <c r="I130" s="7">
        <f t="shared" si="13"/>
        <v>0</v>
      </c>
    </row>
    <row r="131" spans="2:9" ht="15">
      <c r="B131" s="25" t="s">
        <v>56</v>
      </c>
      <c r="C131" s="26"/>
      <c r="D131" s="8">
        <v>0</v>
      </c>
      <c r="E131" s="8">
        <v>0</v>
      </c>
      <c r="F131" s="7">
        <f t="shared" si="12"/>
        <v>0</v>
      </c>
      <c r="G131" s="8">
        <v>0</v>
      </c>
      <c r="H131" s="8">
        <v>0</v>
      </c>
      <c r="I131" s="7">
        <f t="shared" si="13"/>
        <v>0</v>
      </c>
    </row>
    <row r="132" spans="2:9" ht="15">
      <c r="B132" s="25" t="s">
        <v>57</v>
      </c>
      <c r="C132" s="26"/>
      <c r="D132" s="8">
        <v>0</v>
      </c>
      <c r="E132" s="8">
        <v>0</v>
      </c>
      <c r="F132" s="7">
        <f t="shared" si="12"/>
        <v>0</v>
      </c>
      <c r="G132" s="8">
        <v>0</v>
      </c>
      <c r="H132" s="8">
        <v>0</v>
      </c>
      <c r="I132" s="7">
        <f t="shared" si="13"/>
        <v>0</v>
      </c>
    </row>
    <row r="133" spans="2:9" s="3" customFormat="1" ht="15">
      <c r="B133" s="27" t="s">
        <v>58</v>
      </c>
      <c r="C133" s="28"/>
      <c r="D133" s="10">
        <v>0</v>
      </c>
      <c r="E133" s="10">
        <v>0</v>
      </c>
      <c r="F133" s="9">
        <f t="shared" si="12"/>
        <v>0</v>
      </c>
      <c r="G133" s="10">
        <v>0</v>
      </c>
      <c r="H133" s="10">
        <v>0</v>
      </c>
      <c r="I133" s="9">
        <f t="shared" si="13"/>
        <v>0</v>
      </c>
    </row>
    <row r="134" spans="2:9" ht="15">
      <c r="B134" s="31" t="s">
        <v>59</v>
      </c>
      <c r="C134" s="32"/>
      <c r="D134" s="7">
        <f>D135+D136+D137</f>
        <v>24737058.34</v>
      </c>
      <c r="E134" s="7">
        <f>E135+E136+E137</f>
        <v>17798732.04</v>
      </c>
      <c r="F134" s="7">
        <f t="shared" si="12"/>
        <v>42535790.379999995</v>
      </c>
      <c r="G134" s="7">
        <f>G135+G136+G137</f>
        <v>46086502.379999995</v>
      </c>
      <c r="H134" s="7">
        <f>H135+H136+H137</f>
        <v>46086502.379999995</v>
      </c>
      <c r="I134" s="7">
        <f t="shared" si="13"/>
        <v>-3550712</v>
      </c>
    </row>
    <row r="135" spans="2:9" ht="15">
      <c r="B135" s="25" t="s">
        <v>60</v>
      </c>
      <c r="C135" s="26"/>
      <c r="D135" s="8">
        <v>24227015.9</v>
      </c>
      <c r="E135" s="8">
        <v>17798732.04</v>
      </c>
      <c r="F135" s="7">
        <f t="shared" si="12"/>
        <v>42025747.94</v>
      </c>
      <c r="G135" s="8">
        <v>45207035.9</v>
      </c>
      <c r="H135" s="8">
        <v>45207035.9</v>
      </c>
      <c r="I135" s="7">
        <f t="shared" si="13"/>
        <v>-3181287.960000001</v>
      </c>
    </row>
    <row r="136" spans="2:9" ht="15">
      <c r="B136" s="25" t="s">
        <v>61</v>
      </c>
      <c r="C136" s="26"/>
      <c r="D136" s="8">
        <v>510042.44</v>
      </c>
      <c r="E136" s="8">
        <v>0</v>
      </c>
      <c r="F136" s="7">
        <f t="shared" si="12"/>
        <v>510042.44</v>
      </c>
      <c r="G136" s="8">
        <v>879466.48</v>
      </c>
      <c r="H136" s="8">
        <v>879466.48</v>
      </c>
      <c r="I136" s="7">
        <f t="shared" si="13"/>
        <v>-369424.04</v>
      </c>
    </row>
    <row r="137" spans="2:9" s="3" customFormat="1" ht="15">
      <c r="B137" s="27" t="s">
        <v>62</v>
      </c>
      <c r="C137" s="28"/>
      <c r="D137" s="10">
        <v>0</v>
      </c>
      <c r="E137" s="10">
        <v>0</v>
      </c>
      <c r="F137" s="7">
        <f t="shared" si="12"/>
        <v>0</v>
      </c>
      <c r="G137" s="10">
        <v>0</v>
      </c>
      <c r="H137" s="10">
        <v>0</v>
      </c>
      <c r="I137" s="9">
        <f t="shared" si="13"/>
        <v>0</v>
      </c>
    </row>
    <row r="138" spans="2:9" ht="15">
      <c r="B138" s="31" t="s">
        <v>63</v>
      </c>
      <c r="C138" s="32"/>
      <c r="D138" s="7">
        <f>SUM(D139:D146)</f>
        <v>0</v>
      </c>
      <c r="E138" s="7">
        <f>SUM(E139:E146)</f>
        <v>0</v>
      </c>
      <c r="F138" s="7">
        <f t="shared" si="12"/>
        <v>0</v>
      </c>
      <c r="G138" s="7">
        <f>SUM(G139:G146)</f>
        <v>0</v>
      </c>
      <c r="H138" s="7">
        <f>SUM(H139:H146)</f>
        <v>0</v>
      </c>
      <c r="I138" s="9">
        <f t="shared" si="13"/>
        <v>0</v>
      </c>
    </row>
    <row r="139" spans="2:9" ht="15">
      <c r="B139" s="25" t="s">
        <v>64</v>
      </c>
      <c r="C139" s="26"/>
      <c r="D139" s="8">
        <v>0</v>
      </c>
      <c r="E139" s="8">
        <v>0</v>
      </c>
      <c r="F139" s="7">
        <f t="shared" si="12"/>
        <v>0</v>
      </c>
      <c r="G139" s="8">
        <v>0</v>
      </c>
      <c r="H139" s="8">
        <v>0</v>
      </c>
      <c r="I139" s="9">
        <f t="shared" si="13"/>
        <v>0</v>
      </c>
    </row>
    <row r="140" spans="2:9" ht="15">
      <c r="B140" s="25" t="s">
        <v>65</v>
      </c>
      <c r="C140" s="26"/>
      <c r="D140" s="8">
        <v>0</v>
      </c>
      <c r="E140" s="8">
        <v>0</v>
      </c>
      <c r="F140" s="7">
        <f t="shared" si="12"/>
        <v>0</v>
      </c>
      <c r="G140" s="8">
        <v>0</v>
      </c>
      <c r="H140" s="8">
        <v>0</v>
      </c>
      <c r="I140" s="9">
        <f t="shared" si="13"/>
        <v>0</v>
      </c>
    </row>
    <row r="141" spans="2:9" ht="15">
      <c r="B141" s="25" t="s">
        <v>66</v>
      </c>
      <c r="C141" s="26"/>
      <c r="D141" s="8">
        <v>0</v>
      </c>
      <c r="E141" s="8">
        <v>0</v>
      </c>
      <c r="F141" s="7">
        <f t="shared" si="12"/>
        <v>0</v>
      </c>
      <c r="G141" s="8">
        <v>0</v>
      </c>
      <c r="H141" s="8">
        <v>0</v>
      </c>
      <c r="I141" s="9">
        <f t="shared" si="13"/>
        <v>0</v>
      </c>
    </row>
    <row r="142" spans="2:9" ht="15">
      <c r="B142" s="25" t="s">
        <v>67</v>
      </c>
      <c r="C142" s="26"/>
      <c r="D142" s="8">
        <v>0</v>
      </c>
      <c r="E142" s="8">
        <v>0</v>
      </c>
      <c r="F142" s="7">
        <f t="shared" si="12"/>
        <v>0</v>
      </c>
      <c r="G142" s="8">
        <v>0</v>
      </c>
      <c r="H142" s="8">
        <v>0</v>
      </c>
      <c r="I142" s="9">
        <f t="shared" si="13"/>
        <v>0</v>
      </c>
    </row>
    <row r="143" spans="2:9" ht="15">
      <c r="B143" s="23" t="s">
        <v>86</v>
      </c>
      <c r="C143" s="24"/>
      <c r="D143" s="8">
        <v>0</v>
      </c>
      <c r="E143" s="8">
        <v>0</v>
      </c>
      <c r="F143" s="7">
        <f t="shared" si="12"/>
        <v>0</v>
      </c>
      <c r="G143" s="8">
        <v>0</v>
      </c>
      <c r="H143" s="8">
        <v>0</v>
      </c>
      <c r="I143" s="9">
        <f t="shared" si="13"/>
        <v>0</v>
      </c>
    </row>
    <row r="144" spans="2:9" ht="15">
      <c r="B144" s="23"/>
      <c r="C144" s="24"/>
      <c r="D144" s="8"/>
      <c r="E144" s="8"/>
      <c r="F144" s="7">
        <f t="shared" si="12"/>
        <v>0</v>
      </c>
      <c r="G144" s="8"/>
      <c r="H144" s="8"/>
      <c r="I144" s="9">
        <f t="shared" si="13"/>
        <v>0</v>
      </c>
    </row>
    <row r="145" spans="2:9" ht="15">
      <c r="B145" s="25" t="s">
        <v>70</v>
      </c>
      <c r="C145" s="26"/>
      <c r="D145" s="8">
        <v>0</v>
      </c>
      <c r="E145" s="8">
        <v>0</v>
      </c>
      <c r="F145" s="7">
        <f t="shared" si="12"/>
        <v>0</v>
      </c>
      <c r="G145" s="8">
        <v>0</v>
      </c>
      <c r="H145" s="8">
        <v>0</v>
      </c>
      <c r="I145" s="9">
        <f t="shared" si="13"/>
        <v>0</v>
      </c>
    </row>
    <row r="146" spans="2:9" s="3" customFormat="1" ht="15">
      <c r="B146" s="27" t="s">
        <v>71</v>
      </c>
      <c r="C146" s="28"/>
      <c r="D146" s="10">
        <v>0</v>
      </c>
      <c r="E146" s="10">
        <v>0</v>
      </c>
      <c r="F146" s="9">
        <f t="shared" si="12"/>
        <v>0</v>
      </c>
      <c r="G146" s="10">
        <v>0</v>
      </c>
      <c r="H146" s="10">
        <v>0</v>
      </c>
      <c r="I146" s="9">
        <f t="shared" si="13"/>
        <v>0</v>
      </c>
    </row>
    <row r="147" spans="2:9" ht="15">
      <c r="B147" s="31" t="s">
        <v>72</v>
      </c>
      <c r="C147" s="32"/>
      <c r="D147" s="7">
        <f>D148+D149+D150</f>
        <v>0</v>
      </c>
      <c r="E147" s="7">
        <f>E148+E149+E150</f>
        <v>79684.54</v>
      </c>
      <c r="F147" s="7">
        <f t="shared" si="12"/>
        <v>79684.54</v>
      </c>
      <c r="G147" s="7">
        <f>G148+G149+G150</f>
        <v>79684.54</v>
      </c>
      <c r="H147" s="7">
        <f>H148+H149+H150</f>
        <v>79684.54</v>
      </c>
      <c r="I147" s="9">
        <f t="shared" si="13"/>
        <v>0</v>
      </c>
    </row>
    <row r="148" spans="2:9" ht="15">
      <c r="B148" s="25" t="s">
        <v>73</v>
      </c>
      <c r="C148" s="26"/>
      <c r="D148" s="8">
        <v>0</v>
      </c>
      <c r="E148" s="8">
        <v>0</v>
      </c>
      <c r="F148" s="7">
        <f t="shared" si="12"/>
        <v>0</v>
      </c>
      <c r="G148" s="8">
        <v>0</v>
      </c>
      <c r="H148" s="8">
        <v>0</v>
      </c>
      <c r="I148" s="9">
        <f t="shared" si="13"/>
        <v>0</v>
      </c>
    </row>
    <row r="149" spans="2:9" ht="15">
      <c r="B149" s="25" t="s">
        <v>74</v>
      </c>
      <c r="C149" s="26"/>
      <c r="D149" s="8">
        <v>0</v>
      </c>
      <c r="E149" s="8">
        <v>79684.54</v>
      </c>
      <c r="F149" s="7">
        <f t="shared" si="12"/>
        <v>79684.54</v>
      </c>
      <c r="G149" s="8">
        <v>79684.54</v>
      </c>
      <c r="H149" s="8">
        <v>79684.54</v>
      </c>
      <c r="I149" s="9">
        <f t="shared" si="13"/>
        <v>0</v>
      </c>
    </row>
    <row r="150" spans="2:9" s="3" customFormat="1" ht="15">
      <c r="B150" s="27" t="s">
        <v>75</v>
      </c>
      <c r="C150" s="28"/>
      <c r="D150" s="10">
        <v>0</v>
      </c>
      <c r="E150" s="10">
        <v>0</v>
      </c>
      <c r="F150" s="9">
        <f t="shared" si="12"/>
        <v>0</v>
      </c>
      <c r="G150" s="10">
        <v>0</v>
      </c>
      <c r="H150" s="10">
        <v>0</v>
      </c>
      <c r="I150" s="9">
        <f t="shared" si="13"/>
        <v>0</v>
      </c>
    </row>
    <row r="151" spans="2:9" ht="15">
      <c r="B151" s="31" t="s">
        <v>76</v>
      </c>
      <c r="C151" s="32"/>
      <c r="D151" s="7">
        <f>SUM(D152:D158)</f>
        <v>6169364.93</v>
      </c>
      <c r="E151" s="7">
        <f>SUM(E152:E158)</f>
        <v>57003.12</v>
      </c>
      <c r="F151" s="7">
        <f t="shared" si="12"/>
        <v>6226368.05</v>
      </c>
      <c r="G151" s="7">
        <f>SUM(G152:G158)</f>
        <v>6060608.93</v>
      </c>
      <c r="H151" s="7">
        <f>SUM(H152:H158)</f>
        <v>6060608.93</v>
      </c>
      <c r="I151" s="9">
        <f t="shared" si="13"/>
        <v>165759.1200000001</v>
      </c>
    </row>
    <row r="152" spans="2:9" ht="15">
      <c r="B152" s="25" t="s">
        <v>77</v>
      </c>
      <c r="C152" s="26"/>
      <c r="D152" s="8">
        <v>0</v>
      </c>
      <c r="E152" s="8">
        <v>0</v>
      </c>
      <c r="F152" s="7">
        <f t="shared" si="12"/>
        <v>0</v>
      </c>
      <c r="G152" s="8">
        <v>0</v>
      </c>
      <c r="H152" s="8">
        <v>0</v>
      </c>
      <c r="I152" s="9">
        <f t="shared" si="13"/>
        <v>0</v>
      </c>
    </row>
    <row r="153" spans="2:9" ht="15">
      <c r="B153" s="25" t="s">
        <v>78</v>
      </c>
      <c r="C153" s="26"/>
      <c r="D153" s="8">
        <v>0</v>
      </c>
      <c r="E153" s="8">
        <v>0</v>
      </c>
      <c r="F153" s="7">
        <f t="shared" si="12"/>
        <v>0</v>
      </c>
      <c r="G153" s="8">
        <v>0</v>
      </c>
      <c r="H153" s="8">
        <v>0</v>
      </c>
      <c r="I153" s="9">
        <f t="shared" si="13"/>
        <v>0</v>
      </c>
    </row>
    <row r="154" spans="2:9" ht="15">
      <c r="B154" s="25" t="s">
        <v>79</v>
      </c>
      <c r="C154" s="26"/>
      <c r="D154" s="8">
        <v>0</v>
      </c>
      <c r="E154" s="8">
        <v>0</v>
      </c>
      <c r="F154" s="7">
        <f t="shared" si="12"/>
        <v>0</v>
      </c>
      <c r="G154" s="8">
        <v>0</v>
      </c>
      <c r="H154" s="8">
        <v>0</v>
      </c>
      <c r="I154" s="9">
        <f t="shared" si="13"/>
        <v>0</v>
      </c>
    </row>
    <row r="155" spans="2:9" ht="15">
      <c r="B155" s="25" t="s">
        <v>80</v>
      </c>
      <c r="C155" s="26"/>
      <c r="D155" s="8">
        <v>0</v>
      </c>
      <c r="E155" s="8">
        <v>0</v>
      </c>
      <c r="F155" s="7">
        <f t="shared" si="12"/>
        <v>0</v>
      </c>
      <c r="G155" s="8">
        <v>0</v>
      </c>
      <c r="H155" s="8">
        <v>0</v>
      </c>
      <c r="I155" s="9">
        <f t="shared" si="13"/>
        <v>0</v>
      </c>
    </row>
    <row r="156" spans="2:9" ht="15">
      <c r="B156" s="25" t="s">
        <v>81</v>
      </c>
      <c r="C156" s="26"/>
      <c r="D156" s="8">
        <v>0</v>
      </c>
      <c r="E156" s="8">
        <v>0</v>
      </c>
      <c r="F156" s="7">
        <f t="shared" si="12"/>
        <v>0</v>
      </c>
      <c r="G156" s="8">
        <v>0</v>
      </c>
      <c r="H156" s="8">
        <v>0</v>
      </c>
      <c r="I156" s="9">
        <f t="shared" si="13"/>
        <v>0</v>
      </c>
    </row>
    <row r="157" spans="2:9" ht="15">
      <c r="B157" s="25" t="s">
        <v>82</v>
      </c>
      <c r="C157" s="26"/>
      <c r="D157" s="8">
        <v>0</v>
      </c>
      <c r="E157" s="8">
        <v>0</v>
      </c>
      <c r="F157" s="7">
        <f t="shared" si="12"/>
        <v>0</v>
      </c>
      <c r="G157" s="8">
        <v>0</v>
      </c>
      <c r="H157" s="8">
        <v>0</v>
      </c>
      <c r="I157" s="9">
        <f t="shared" si="13"/>
        <v>0</v>
      </c>
    </row>
    <row r="158" spans="2:9" s="3" customFormat="1" ht="15">
      <c r="B158" s="27" t="s">
        <v>83</v>
      </c>
      <c r="C158" s="28"/>
      <c r="D158" s="10">
        <v>6169364.93</v>
      </c>
      <c r="E158" s="10">
        <v>57003.12</v>
      </c>
      <c r="F158" s="9">
        <f t="shared" si="12"/>
        <v>6226368.05</v>
      </c>
      <c r="G158" s="10">
        <v>6060608.93</v>
      </c>
      <c r="H158" s="10">
        <v>6060608.93</v>
      </c>
      <c r="I158" s="9">
        <f t="shared" si="13"/>
        <v>165759.1200000001</v>
      </c>
    </row>
    <row r="159" spans="2:9" ht="15">
      <c r="B159" s="29"/>
      <c r="C159" s="30"/>
      <c r="D159" s="8"/>
      <c r="E159" s="8"/>
      <c r="F159" s="8"/>
      <c r="G159" s="8"/>
      <c r="H159" s="8"/>
      <c r="I159" s="8"/>
    </row>
    <row r="160" spans="2:9" ht="15">
      <c r="B160" s="19" t="s">
        <v>85</v>
      </c>
      <c r="C160" s="20"/>
      <c r="D160" s="7">
        <f>D10+D85</f>
        <v>126491914.71999998</v>
      </c>
      <c r="E160" s="7">
        <f>E10+E85</f>
        <v>-4686983.779999999</v>
      </c>
      <c r="F160" s="9">
        <f t="shared" si="12"/>
        <v>121804930.93999998</v>
      </c>
      <c r="G160" s="7">
        <f>G10+G85</f>
        <v>107114777.42999999</v>
      </c>
      <c r="H160" s="7">
        <f>H10+H85</f>
        <v>97909645.73999998</v>
      </c>
      <c r="I160" s="9">
        <f t="shared" si="13"/>
        <v>14690153.50999999</v>
      </c>
    </row>
    <row r="161" spans="2:9" ht="15.75" thickBot="1">
      <c r="B161" s="21"/>
      <c r="C161" s="22"/>
      <c r="D161" s="11"/>
      <c r="E161" s="11"/>
      <c r="F161" s="11"/>
      <c r="G161" s="11"/>
      <c r="H161" s="11"/>
      <c r="I161" s="11"/>
    </row>
    <row r="174" spans="2:9" ht="15">
      <c r="B174" s="15" t="s">
        <v>91</v>
      </c>
      <c r="C174" s="17" t="s">
        <v>92</v>
      </c>
      <c r="D174" s="17"/>
      <c r="E174" s="17" t="s">
        <v>93</v>
      </c>
      <c r="F174" s="17"/>
      <c r="G174" s="17" t="s">
        <v>94</v>
      </c>
      <c r="H174" s="17"/>
      <c r="I174" s="17"/>
    </row>
    <row r="175" spans="2:9" ht="15">
      <c r="B175" s="16" t="s">
        <v>95</v>
      </c>
      <c r="C175" s="18" t="s">
        <v>96</v>
      </c>
      <c r="D175" s="18"/>
      <c r="E175" s="18" t="s">
        <v>97</v>
      </c>
      <c r="F175" s="18"/>
      <c r="G175" s="18" t="s">
        <v>98</v>
      </c>
      <c r="H175" s="18"/>
      <c r="I175" s="18"/>
    </row>
    <row r="177" spans="2:9" ht="15">
      <c r="B177" t="s">
        <v>90</v>
      </c>
      <c r="H177" s="13"/>
      <c r="I177" s="14"/>
    </row>
  </sheetData>
  <sheetProtection/>
  <mergeCells count="165">
    <mergeCell ref="B2:I2"/>
    <mergeCell ref="B3:I3"/>
    <mergeCell ref="B4:I4"/>
    <mergeCell ref="B5:I5"/>
    <mergeCell ref="B6:I6"/>
    <mergeCell ref="B7:C9"/>
    <mergeCell ref="D7:H8"/>
    <mergeCell ref="I7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9:C149"/>
    <mergeCell ref="B150:C150"/>
    <mergeCell ref="B151:C151"/>
    <mergeCell ref="B152:C152"/>
    <mergeCell ref="B153:C153"/>
    <mergeCell ref="B142:C142"/>
    <mergeCell ref="B145:C145"/>
    <mergeCell ref="B146:C146"/>
    <mergeCell ref="B147:C147"/>
    <mergeCell ref="B160:C160"/>
    <mergeCell ref="B161:C161"/>
    <mergeCell ref="B143:C144"/>
    <mergeCell ref="B154:C154"/>
    <mergeCell ref="B155:C155"/>
    <mergeCell ref="B156:C156"/>
    <mergeCell ref="B157:C157"/>
    <mergeCell ref="B158:C158"/>
    <mergeCell ref="B159:C159"/>
    <mergeCell ref="B148:C148"/>
    <mergeCell ref="G174:I174"/>
    <mergeCell ref="G175:I175"/>
    <mergeCell ref="E174:F174"/>
    <mergeCell ref="E175:F175"/>
    <mergeCell ref="C174:D174"/>
    <mergeCell ref="C175:D175"/>
  </mergeCells>
  <printOptions/>
  <pageMargins left="0.7" right="0.7" top="0.75" bottom="0.75" header="0.3" footer="0.3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2018-10-25T18:08:38Z</cp:lastPrinted>
  <dcterms:created xsi:type="dcterms:W3CDTF">2017-10-20T15:56:44Z</dcterms:created>
  <dcterms:modified xsi:type="dcterms:W3CDTF">2018-10-25T18:08:40Z</dcterms:modified>
  <cp:category/>
  <cp:version/>
  <cp:contentType/>
  <cp:contentStatus/>
</cp:coreProperties>
</file>